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filterPrivacy="1" defaultThemeVersion="166925"/>
  <xr:revisionPtr revIDLastSave="16" documentId="8_{B53B5346-AE03-4163-BCA7-A1480D3BE0F1}" xr6:coauthVersionLast="47" xr6:coauthVersionMax="47" xr10:uidLastSave="{E04A691B-6C23-4B57-B80A-681B6EBE80A2}"/>
  <bookViews>
    <workbookView xWindow="-120" yWindow="-120" windowWidth="29040" windowHeight="15720" tabRatio="880" xr2:uid="{7EEC50D7-949E-403C-9FEE-BDCA0C26BB9B}"/>
  </bookViews>
  <sheets>
    <sheet name="Cover" sheetId="16" r:id="rId1"/>
    <sheet name="Scoring Criteria" sheetId="9" r:id="rId2"/>
    <sheet name="Weightings" sheetId="18" r:id="rId3"/>
    <sheet name="Scoring Tool" sheetId="8" r:id="rId4"/>
    <sheet name="CRB scores standardization" sheetId="19"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8" i="8" l="1"/>
  <c r="E87" i="8"/>
  <c r="E86" i="8"/>
  <c r="F75" i="8"/>
  <c r="F69" i="8"/>
  <c r="F58" i="8"/>
  <c r="F52" i="8"/>
  <c r="F46" i="8"/>
  <c r="F41" i="8"/>
  <c r="F36" i="8"/>
  <c r="F30" i="8"/>
  <c r="F24" i="8"/>
  <c r="F19" i="8"/>
  <c r="D14" i="18"/>
  <c r="C5" i="18"/>
  <c r="C4" i="18"/>
  <c r="C28" i="8"/>
  <c r="C6" i="18" s="1"/>
  <c r="C73" i="8"/>
  <c r="C13" i="18" s="1"/>
  <c r="C67" i="8"/>
  <c r="C12" i="18" s="1"/>
  <c r="C56" i="8"/>
  <c r="C11" i="18" s="1"/>
  <c r="C39" i="8"/>
  <c r="C8" i="18" s="1"/>
  <c r="C50" i="8"/>
  <c r="C10" i="18" s="1"/>
  <c r="C44" i="8"/>
  <c r="C9" i="18" s="1"/>
  <c r="C34" i="8"/>
  <c r="C7" i="18" s="1"/>
  <c r="C4" i="8"/>
  <c r="C10" i="8"/>
  <c r="E89" i="8" l="1"/>
  <c r="E90" i="8" s="1"/>
  <c r="E91" i="8" l="1"/>
</calcChain>
</file>

<file path=xl/sharedStrings.xml><?xml version="1.0" encoding="utf-8"?>
<sst xmlns="http://schemas.openxmlformats.org/spreadsheetml/2006/main" count="195" uniqueCount="142">
  <si>
    <t>No.</t>
  </si>
  <si>
    <t>-</t>
  </si>
  <si>
    <t>Poor</t>
  </si>
  <si>
    <t>Pre-screening phase</t>
  </si>
  <si>
    <t>Screening phase</t>
  </si>
  <si>
    <t>Tax compliance certificate</t>
  </si>
  <si>
    <t>None</t>
  </si>
  <si>
    <t>Pre-screening stage</t>
  </si>
  <si>
    <t>Scoring criteria</t>
  </si>
  <si>
    <t>Not rated</t>
  </si>
  <si>
    <t>Risk level</t>
  </si>
  <si>
    <t>Decision</t>
  </si>
  <si>
    <t>Is there proof of income?</t>
  </si>
  <si>
    <t>Sufficient information available</t>
  </si>
  <si>
    <t>Sufficient information not available</t>
  </si>
  <si>
    <t>Applicant to provide relevant identification documents</t>
  </si>
  <si>
    <t>Information not provided</t>
  </si>
  <si>
    <t>Pass</t>
  </si>
  <si>
    <t>Fail</t>
  </si>
  <si>
    <t>Applicants must pass the three tests</t>
  </si>
  <si>
    <t>Qualitative</t>
  </si>
  <si>
    <t>Quantitative</t>
  </si>
  <si>
    <t>Personal attributes</t>
  </si>
  <si>
    <t>Single or joint application</t>
  </si>
  <si>
    <t>Owner occupier or investment</t>
  </si>
  <si>
    <t>Income growth</t>
  </si>
  <si>
    <t>Extent of  formality</t>
  </si>
  <si>
    <t>Credit history</t>
  </si>
  <si>
    <t>Applicant's age</t>
  </si>
  <si>
    <t>600-649</t>
  </si>
  <si>
    <t>Single business permit</t>
  </si>
  <si>
    <t>Investment</t>
  </si>
  <si>
    <t>Qualitative criteria</t>
  </si>
  <si>
    <t>Number of years in employment/business</t>
  </si>
  <si>
    <t>Compliance - TCC and single business permit</t>
  </si>
  <si>
    <t>Single application</t>
  </si>
  <si>
    <t>Joint application</t>
  </si>
  <si>
    <t>Owner occupier</t>
  </si>
  <si>
    <t>Income consistency</t>
  </si>
  <si>
    <t>Personal attributes - Single or joint application</t>
  </si>
  <si>
    <t>Personal attributes - Applicant's age</t>
  </si>
  <si>
    <t>Continuous/ intermittent years in business/employment</t>
  </si>
  <si>
    <t>Period in employment/business</t>
  </si>
  <si>
    <t>Very Low Risk</t>
  </si>
  <si>
    <t>Low Risk</t>
  </si>
  <si>
    <t>Moderate Risk</t>
  </si>
  <si>
    <t>Risky</t>
  </si>
  <si>
    <t>Very risky</t>
  </si>
  <si>
    <t>Income</t>
  </si>
  <si>
    <t>Quantitative criteria</t>
  </si>
  <si>
    <t>40% and below</t>
  </si>
  <si>
    <t>41% to 60%</t>
  </si>
  <si>
    <t>61% and above</t>
  </si>
  <si>
    <t>Income growth &gt; 10%</t>
  </si>
  <si>
    <t>Income growth of 5% - 10%</t>
  </si>
  <si>
    <t>30 to 50 years</t>
  </si>
  <si>
    <t>Below 30 years</t>
  </si>
  <si>
    <t>Above 50 years</t>
  </si>
  <si>
    <t>Income growth &lt; 5%</t>
  </si>
  <si>
    <t>Total score by applicant</t>
  </si>
  <si>
    <t>Risk levels</t>
  </si>
  <si>
    <t>Low risk</t>
  </si>
  <si>
    <t>Medium risk</t>
  </si>
  <si>
    <t>Select Score</t>
  </si>
  <si>
    <t>Rating scale</t>
  </si>
  <si>
    <t>ID, KRA pin provided</t>
  </si>
  <si>
    <t>Lower threshold</t>
  </si>
  <si>
    <t>Upper threshold</t>
  </si>
  <si>
    <t>Cost to income ratio (annual)</t>
  </si>
  <si>
    <t xml:space="preserve">Screening stage </t>
  </si>
  <si>
    <t>10 years and above</t>
  </si>
  <si>
    <t>Below 10 years</t>
  </si>
  <si>
    <t>Identification documents</t>
  </si>
  <si>
    <t>Credit rating scores (standardized the 3 credit rating firms)</t>
  </si>
  <si>
    <t>High Risk</t>
  </si>
  <si>
    <t xml:space="preserve">Maximum possible score </t>
  </si>
  <si>
    <t xml:space="preserve">Minimum possible score </t>
  </si>
  <si>
    <t xml:space="preserve">Prepared by: </t>
  </si>
  <si>
    <t>AIS Capital Advisors</t>
  </si>
  <si>
    <t xml:space="preserve">Prepared For: </t>
  </si>
  <si>
    <t xml:space="preserve">Version: </t>
  </si>
  <si>
    <t>FSD Kenya</t>
  </si>
  <si>
    <t>DRAFT</t>
  </si>
  <si>
    <t>TPS Credit Risk Scoring Tool</t>
  </si>
  <si>
    <t>Current income Information from all sources</t>
  </si>
  <si>
    <t>Free cash flows in relation to TPS payments</t>
  </si>
  <si>
    <t>Equal to TPS payments</t>
  </si>
  <si>
    <t>Below TPS payments</t>
  </si>
  <si>
    <t>Free cash flows</t>
  </si>
  <si>
    <t>Weightings</t>
  </si>
  <si>
    <t>Weights</t>
  </si>
  <si>
    <t>Weight options</t>
  </si>
  <si>
    <t>Weighted score</t>
  </si>
  <si>
    <t xml:space="preserve">Minimum score allowed </t>
  </si>
  <si>
    <t>More than monthly TPS payments</t>
  </si>
  <si>
    <t>Purpose of the TPS unit</t>
  </si>
  <si>
    <t>Metropol Scores and Risk levels</t>
  </si>
  <si>
    <t>Credit Info Scores and Risk Levels</t>
  </si>
  <si>
    <t>Transunion Scores and Risk Levels</t>
  </si>
  <si>
    <t>Consolidated Risk Level Used in the Credit Tool</t>
  </si>
  <si>
    <t>850-900</t>
  </si>
  <si>
    <t>Lowest risk</t>
  </si>
  <si>
    <t>743 to 900</t>
  </si>
  <si>
    <t>Very low risk</t>
  </si>
  <si>
    <t>781-850</t>
  </si>
  <si>
    <t>Excellent</t>
  </si>
  <si>
    <t xml:space="preserve"> 800-849</t>
  </si>
  <si>
    <t>731-742</t>
  </si>
  <si>
    <t>750-799</t>
  </si>
  <si>
    <t>713-730</t>
  </si>
  <si>
    <t>701-712</t>
  </si>
  <si>
    <t>721-780</t>
  </si>
  <si>
    <t>Good</t>
  </si>
  <si>
    <t>700-749</t>
  </si>
  <si>
    <t>Moderate risk</t>
  </si>
  <si>
    <t>689-700</t>
  </si>
  <si>
    <t>677-688</t>
  </si>
  <si>
    <t>High risk</t>
  </si>
  <si>
    <t>665-676</t>
  </si>
  <si>
    <t>Average risk</t>
  </si>
  <si>
    <t>661-720</t>
  </si>
  <si>
    <t>Fair</t>
  </si>
  <si>
    <t>500-599</t>
  </si>
  <si>
    <t>Highest risk</t>
  </si>
  <si>
    <t>653-664</t>
  </si>
  <si>
    <t>Below 500</t>
  </si>
  <si>
    <t>Substandard</t>
  </si>
  <si>
    <t>641-652</t>
  </si>
  <si>
    <t>620-640</t>
  </si>
  <si>
    <t>601-660</t>
  </si>
  <si>
    <t>604-619</t>
  </si>
  <si>
    <t>574-603</t>
  </si>
  <si>
    <t>530-573</t>
  </si>
  <si>
    <t>Very high risk</t>
  </si>
  <si>
    <t>300-600</t>
  </si>
  <si>
    <t>Very poor</t>
  </si>
  <si>
    <t>251-529</t>
  </si>
  <si>
    <t xml:space="preserve">In employment/business consistently over the past 24 months </t>
  </si>
  <si>
    <t>In employment/business consistently over the past 12months</t>
  </si>
  <si>
    <t>In employment/business consistently for less than 6 months</t>
  </si>
  <si>
    <t>(Total weightings should always add up to 100%)</t>
  </si>
  <si>
    <t>December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</si>
</sst>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_);_(* \(#,##0\);_(* &quot;-&quot;??_);_(@_)"/>
    <numFmt numFmtId="166" formatCode="0.0"/>
  </numFmts>
  <fonts count="28" x14ac:knownFonts="1">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sz val="11"/>
      <color theme="1"/>
      <name val="Calibri"/>
      <family val="2"/>
      <scheme val="minor"/>
    </font>
    <font>
      <sz val="11"/>
      <color theme="1"/>
      <name val="Marlett"/>
      <charset val="2"/>
    </font>
    <font>
      <b/>
      <i/>
      <sz val="11"/>
      <color rgb="FFFF0000"/>
      <name val="Calibri"/>
      <family val="2"/>
      <scheme val="minor"/>
    </font>
    <font>
      <b/>
      <sz val="11"/>
      <color rgb="FFFF0000"/>
      <name val="Calibri"/>
      <family val="2"/>
      <scheme val="minor"/>
    </font>
    <font>
      <b/>
      <i/>
      <sz val="11"/>
      <color theme="1"/>
      <name val="Calibri"/>
      <family val="2"/>
      <scheme val="minor"/>
    </font>
    <font>
      <b/>
      <sz val="11"/>
      <color theme="0" tint="-0.249977111117893"/>
      <name val="Calibri"/>
      <family val="2"/>
      <scheme val="minor"/>
    </font>
    <font>
      <sz val="11"/>
      <color rgb="FF9C0006"/>
      <name val="Calibri"/>
      <family val="2"/>
      <scheme val="minor"/>
    </font>
    <font>
      <sz val="11"/>
      <color theme="0"/>
      <name val="Calibri"/>
      <family val="2"/>
      <scheme val="minor"/>
    </font>
    <font>
      <b/>
      <i/>
      <sz val="11"/>
      <color theme="0"/>
      <name val="Calibri"/>
      <family val="2"/>
      <scheme val="minor"/>
    </font>
    <font>
      <b/>
      <i/>
      <sz val="11"/>
      <name val="Calibri"/>
      <family val="2"/>
      <scheme val="minor"/>
    </font>
    <font>
      <b/>
      <sz val="11"/>
      <name val="Calibri"/>
      <family val="2"/>
      <scheme val="minor"/>
    </font>
    <font>
      <sz val="11"/>
      <color theme="4"/>
      <name val="Calibri"/>
      <family val="2"/>
      <scheme val="minor"/>
    </font>
    <font>
      <i/>
      <sz val="11"/>
      <color theme="1"/>
      <name val="Calibri"/>
      <family val="2"/>
      <scheme val="minor"/>
    </font>
    <font>
      <b/>
      <sz val="11"/>
      <color theme="4"/>
      <name val="Calibri"/>
      <family val="2"/>
      <scheme val="minor"/>
    </font>
    <font>
      <sz val="11"/>
      <color theme="2"/>
      <name val="Calibri"/>
      <family val="2"/>
      <scheme val="minor"/>
    </font>
    <font>
      <b/>
      <sz val="11"/>
      <color theme="2"/>
      <name val="Calibri"/>
      <family val="2"/>
      <scheme val="minor"/>
    </font>
    <font>
      <b/>
      <i/>
      <sz val="11"/>
      <color theme="2"/>
      <name val="Calibri"/>
      <family val="2"/>
      <scheme val="minor"/>
    </font>
    <font>
      <sz val="11"/>
      <color rgb="FF000000"/>
      <name val="Calibri"/>
      <family val="2"/>
    </font>
    <font>
      <b/>
      <sz val="11"/>
      <name val="Calibri"/>
      <family val="2"/>
    </font>
    <font>
      <b/>
      <sz val="11"/>
      <color rgb="FF000000"/>
      <name val="Calibri"/>
      <family val="2"/>
    </font>
    <font>
      <b/>
      <i/>
      <sz val="10"/>
      <color theme="0"/>
      <name val="Calibri"/>
      <family val="2"/>
      <scheme val="minor"/>
    </font>
    <font>
      <sz val="10"/>
      <color theme="1"/>
      <name val="Calibri"/>
      <family val="2"/>
      <scheme val="minor"/>
    </font>
    <font>
      <sz val="10"/>
      <color theme="4"/>
      <name val="Calibri"/>
      <family val="2"/>
      <scheme val="minor"/>
    </font>
    <font>
      <b/>
      <sz val="10"/>
      <color theme="1"/>
      <name val="Calibri"/>
      <family val="2"/>
      <scheme val="minor"/>
    </font>
  </fonts>
  <fills count="9">
    <fill>
      <patternFill patternType="none"/>
    </fill>
    <fill>
      <patternFill patternType="gray125"/>
    </fill>
    <fill>
      <patternFill patternType="solid">
        <fgColor rgb="FFFFC7CE"/>
      </patternFill>
    </fill>
    <fill>
      <patternFill patternType="solid">
        <fgColor theme="0"/>
        <bgColor indexed="64"/>
      </patternFill>
    </fill>
    <fill>
      <patternFill patternType="solid">
        <fgColor rgb="FF005B55"/>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3" tint="0.79998168889431442"/>
        <bgColor indexed="64"/>
      </patternFill>
    </fill>
    <fill>
      <patternFill patternType="solid">
        <fgColor theme="8" tint="0.79998168889431442"/>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theme="1"/>
      </left>
      <right/>
      <top style="thin">
        <color theme="1"/>
      </top>
      <bottom style="thin">
        <color theme="1"/>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theme="1"/>
      </left>
      <right/>
      <top/>
      <bottom/>
      <diagonal/>
    </border>
    <border>
      <left/>
      <right style="thin">
        <color theme="1"/>
      </right>
      <top/>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theme="1"/>
      </left>
      <right style="thin">
        <color theme="1"/>
      </right>
      <top/>
      <bottom/>
      <diagonal/>
    </border>
    <border>
      <left style="thin">
        <color indexed="64"/>
      </left>
      <right style="thin">
        <color indexed="64"/>
      </right>
      <top/>
      <bottom style="thin">
        <color indexed="64"/>
      </bottom>
      <diagonal/>
    </border>
    <border>
      <left style="thin">
        <color indexed="64"/>
      </left>
      <right style="thin">
        <color theme="1"/>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theme="1"/>
      </right>
      <top/>
      <bottom style="thin">
        <color theme="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theme="1"/>
      </left>
      <right style="thin">
        <color theme="1"/>
      </right>
      <top style="thin">
        <color theme="1"/>
      </top>
      <bottom style="thin">
        <color indexed="64"/>
      </bottom>
      <diagonal/>
    </border>
    <border>
      <left/>
      <right style="thin">
        <color theme="1"/>
      </right>
      <top/>
      <bottom style="thin">
        <color indexed="64"/>
      </bottom>
      <diagonal/>
    </border>
    <border>
      <left/>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s>
  <cellStyleXfs count="4">
    <xf numFmtId="0" fontId="0" fillId="0" borderId="0"/>
    <xf numFmtId="164" fontId="4" fillId="0" borderId="0" applyFont="0" applyFill="0" applyBorder="0" applyAlignment="0" applyProtection="0"/>
    <xf numFmtId="0" fontId="10" fillId="2" borderId="0" applyNumberFormat="0" applyBorder="0" applyAlignment="0" applyProtection="0"/>
    <xf numFmtId="9" fontId="4" fillId="0" borderId="0" applyFont="0" applyFill="0" applyBorder="0" applyAlignment="0" applyProtection="0"/>
  </cellStyleXfs>
  <cellXfs count="157">
    <xf numFmtId="0" fontId="0" fillId="0" borderId="0" xfId="0"/>
    <xf numFmtId="0" fontId="2" fillId="0" borderId="0" xfId="0" applyFont="1" applyAlignment="1">
      <alignment horizontal="left"/>
    </xf>
    <xf numFmtId="0" fontId="2" fillId="0" borderId="0" xfId="0" applyFont="1"/>
    <xf numFmtId="0" fontId="0" fillId="0" borderId="0" xfId="0" applyAlignment="1">
      <alignment horizontal="right"/>
    </xf>
    <xf numFmtId="0" fontId="3" fillId="0" borderId="0" xfId="0" applyFont="1"/>
    <xf numFmtId="0" fontId="1" fillId="0" borderId="0" xfId="0" applyFont="1" applyAlignment="1">
      <alignment horizontal="left"/>
    </xf>
    <xf numFmtId="165" fontId="0" fillId="0" borderId="0" xfId="1" applyNumberFormat="1" applyFont="1"/>
    <xf numFmtId="0" fontId="2" fillId="0" borderId="0" xfId="0" applyFont="1" applyAlignment="1">
      <alignment horizontal="right"/>
    </xf>
    <xf numFmtId="0" fontId="2" fillId="0" borderId="0" xfId="0" applyFont="1" applyAlignment="1">
      <alignment horizontal="center"/>
    </xf>
    <xf numFmtId="0" fontId="0" fillId="0" borderId="1" xfId="0" applyBorder="1"/>
    <xf numFmtId="0" fontId="2" fillId="0" borderId="1" xfId="0" applyFont="1" applyBorder="1" applyAlignment="1">
      <alignment horizontal="right"/>
    </xf>
    <xf numFmtId="0" fontId="2" fillId="0" borderId="1" xfId="0" applyFont="1" applyBorder="1"/>
    <xf numFmtId="0" fontId="6" fillId="0" borderId="0" xfId="0" applyFont="1"/>
    <xf numFmtId="0" fontId="1" fillId="0" borderId="0" xfId="0" applyFont="1"/>
    <xf numFmtId="0" fontId="0" fillId="0" borderId="1" xfId="0" quotePrefix="1" applyBorder="1" applyAlignment="1">
      <alignment vertical="top"/>
    </xf>
    <xf numFmtId="0" fontId="0" fillId="0" borderId="1" xfId="0" applyBorder="1" applyAlignment="1">
      <alignment vertical="top"/>
    </xf>
    <xf numFmtId="0" fontId="3" fillId="0" borderId="2" xfId="0" applyFont="1" applyBorder="1"/>
    <xf numFmtId="0" fontId="0" fillId="0" borderId="2" xfId="0" applyBorder="1"/>
    <xf numFmtId="0" fontId="2" fillId="0" borderId="2" xfId="0" applyFont="1" applyBorder="1"/>
    <xf numFmtId="0" fontId="0" fillId="0" borderId="3" xfId="0" applyBorder="1"/>
    <xf numFmtId="0" fontId="2" fillId="0" borderId="2" xfId="0" applyFont="1" applyBorder="1" applyAlignment="1">
      <alignment horizontal="right"/>
    </xf>
    <xf numFmtId="9" fontId="0" fillId="0" borderId="0" xfId="0" applyNumberFormat="1"/>
    <xf numFmtId="0" fontId="0" fillId="0" borderId="17" xfId="0" quotePrefix="1" applyBorder="1" applyAlignment="1">
      <alignment vertical="top"/>
    </xf>
    <xf numFmtId="0" fontId="0" fillId="0" borderId="2" xfId="0" quotePrefix="1" applyBorder="1" applyAlignment="1">
      <alignment vertical="top"/>
    </xf>
    <xf numFmtId="0" fontId="0" fillId="0" borderId="2" xfId="0" applyBorder="1" applyAlignment="1">
      <alignment vertical="top"/>
    </xf>
    <xf numFmtId="0" fontId="0" fillId="0" borderId="0" xfId="0" applyAlignment="1">
      <alignment vertical="top"/>
    </xf>
    <xf numFmtId="1" fontId="5" fillId="0" borderId="0" xfId="0" applyNumberFormat="1" applyFont="1" applyAlignment="1">
      <alignment horizontal="center"/>
    </xf>
    <xf numFmtId="9" fontId="0" fillId="0" borderId="0" xfId="0" applyNumberFormat="1" applyAlignment="1">
      <alignment horizontal="center"/>
    </xf>
    <xf numFmtId="0" fontId="0" fillId="0" borderId="2" xfId="0" quotePrefix="1" applyBorder="1"/>
    <xf numFmtId="0" fontId="2" fillId="0" borderId="0" xfId="0" applyFont="1" applyAlignment="1">
      <alignment vertical="top"/>
    </xf>
    <xf numFmtId="0" fontId="2" fillId="0" borderId="1" xfId="0" quotePrefix="1" applyFont="1" applyBorder="1" applyAlignment="1">
      <alignment vertical="top"/>
    </xf>
    <xf numFmtId="0" fontId="0" fillId="0" borderId="15" xfId="0" quotePrefix="1" applyBorder="1" applyAlignment="1">
      <alignment vertical="top"/>
    </xf>
    <xf numFmtId="0" fontId="2" fillId="0" borderId="12" xfId="0" applyFont="1" applyBorder="1"/>
    <xf numFmtId="0" fontId="2" fillId="0" borderId="9" xfId="0" applyFont="1" applyBorder="1"/>
    <xf numFmtId="0" fontId="2" fillId="0" borderId="10" xfId="0" applyFont="1" applyBorder="1"/>
    <xf numFmtId="0" fontId="2" fillId="0" borderId="11" xfId="0" applyFont="1" applyBorder="1" applyAlignment="1">
      <alignment horizontal="right"/>
    </xf>
    <xf numFmtId="0" fontId="9" fillId="0" borderId="7" xfId="0" applyFont="1" applyBorder="1"/>
    <xf numFmtId="0" fontId="9" fillId="0" borderId="0" xfId="0" applyFont="1"/>
    <xf numFmtId="0" fontId="0" fillId="3" borderId="0" xfId="0" applyFill="1"/>
    <xf numFmtId="0" fontId="13" fillId="0" borderId="0" xfId="0" applyFont="1"/>
    <xf numFmtId="0" fontId="14" fillId="0" borderId="0" xfId="0" applyFont="1"/>
    <xf numFmtId="0" fontId="2" fillId="0" borderId="3" xfId="0" applyFont="1" applyBorder="1" applyAlignment="1">
      <alignment horizontal="right"/>
    </xf>
    <xf numFmtId="0" fontId="0" fillId="0" borderId="22" xfId="0" applyBorder="1"/>
    <xf numFmtId="0" fontId="0" fillId="0" borderId="25" xfId="0" applyBorder="1"/>
    <xf numFmtId="0" fontId="0" fillId="0" borderId="27" xfId="0" applyBorder="1"/>
    <xf numFmtId="0" fontId="12" fillId="4" borderId="0" xfId="0" applyFont="1" applyFill="1"/>
    <xf numFmtId="0" fontId="11" fillId="4" borderId="0" xfId="0" applyFont="1" applyFill="1"/>
    <xf numFmtId="0" fontId="3" fillId="5" borderId="0" xfId="0" applyFont="1" applyFill="1"/>
    <xf numFmtId="0" fontId="13" fillId="5" borderId="0" xfId="0" applyFont="1" applyFill="1"/>
    <xf numFmtId="0" fontId="16" fillId="0" borderId="0" xfId="0" applyFont="1"/>
    <xf numFmtId="9" fontId="0" fillId="6" borderId="2" xfId="0" applyNumberFormat="1" applyFill="1" applyBorder="1" applyAlignment="1">
      <alignment horizontal="right"/>
    </xf>
    <xf numFmtId="0" fontId="14" fillId="0" borderId="6" xfId="0" applyFont="1" applyBorder="1"/>
    <xf numFmtId="0" fontId="14" fillId="0" borderId="12" xfId="0" applyFont="1" applyBorder="1"/>
    <xf numFmtId="0" fontId="0" fillId="7" borderId="21" xfId="0" applyFill="1" applyBorder="1"/>
    <xf numFmtId="1" fontId="0" fillId="7" borderId="14" xfId="0" applyNumberFormat="1" applyFill="1" applyBorder="1"/>
    <xf numFmtId="1" fontId="0" fillId="7" borderId="15" xfId="0" applyNumberFormat="1" applyFill="1" applyBorder="1"/>
    <xf numFmtId="1" fontId="0" fillId="7" borderId="14" xfId="0" applyNumberFormat="1" applyFill="1" applyBorder="1" applyAlignment="1">
      <alignment horizontal="right"/>
    </xf>
    <xf numFmtId="1" fontId="0" fillId="7" borderId="16" xfId="0" applyNumberFormat="1" applyFill="1" applyBorder="1" applyAlignment="1">
      <alignment horizontal="right"/>
    </xf>
    <xf numFmtId="0" fontId="0" fillId="7" borderId="15" xfId="0" applyFill="1" applyBorder="1" applyAlignment="1">
      <alignment horizontal="right"/>
    </xf>
    <xf numFmtId="0" fontId="0" fillId="7" borderId="13" xfId="0" applyFill="1" applyBorder="1"/>
    <xf numFmtId="1" fontId="0" fillId="7" borderId="18" xfId="0" applyNumberFormat="1" applyFill="1" applyBorder="1"/>
    <xf numFmtId="0" fontId="0" fillId="0" borderId="30" xfId="0" applyBorder="1"/>
    <xf numFmtId="0" fontId="0" fillId="7" borderId="31" xfId="0" applyFill="1" applyBorder="1"/>
    <xf numFmtId="0" fontId="8" fillId="5" borderId="2" xfId="0" applyFont="1" applyFill="1" applyBorder="1"/>
    <xf numFmtId="0" fontId="2" fillId="5" borderId="2" xfId="0" applyFont="1" applyFill="1" applyBorder="1"/>
    <xf numFmtId="0" fontId="0" fillId="5" borderId="2" xfId="0" applyFill="1" applyBorder="1"/>
    <xf numFmtId="1" fontId="2" fillId="0" borderId="0" xfId="0" applyNumberFormat="1" applyFont="1"/>
    <xf numFmtId="1" fontId="10" fillId="2" borderId="13" xfId="2" applyNumberFormat="1" applyBorder="1" applyAlignment="1">
      <alignment horizontal="right"/>
    </xf>
    <xf numFmtId="0" fontId="2" fillId="5" borderId="0" xfId="0" applyFont="1" applyFill="1"/>
    <xf numFmtId="0" fontId="0" fillId="5" borderId="0" xfId="0" applyFill="1"/>
    <xf numFmtId="0" fontId="2" fillId="3" borderId="0" xfId="0" applyFont="1" applyFill="1"/>
    <xf numFmtId="0" fontId="7" fillId="3" borderId="0" xfId="0" applyFont="1" applyFill="1"/>
    <xf numFmtId="1" fontId="3" fillId="0" borderId="20" xfId="0" applyNumberFormat="1" applyFont="1" applyBorder="1"/>
    <xf numFmtId="1" fontId="3" fillId="0" borderId="1" xfId="0" applyNumberFormat="1" applyFont="1" applyBorder="1"/>
    <xf numFmtId="1" fontId="3" fillId="0" borderId="4" xfId="0" applyNumberFormat="1" applyFont="1" applyBorder="1"/>
    <xf numFmtId="1" fontId="3" fillId="0" borderId="5" xfId="0" applyNumberFormat="1" applyFont="1" applyBorder="1"/>
    <xf numFmtId="1" fontId="3" fillId="0" borderId="4" xfId="0" applyNumberFormat="1" applyFont="1" applyBorder="1" applyAlignment="1">
      <alignment horizontal="right"/>
    </xf>
    <xf numFmtId="1" fontId="3" fillId="0" borderId="5" xfId="0" applyNumberFormat="1" applyFont="1" applyBorder="1" applyAlignment="1">
      <alignment horizontal="right"/>
    </xf>
    <xf numFmtId="0" fontId="3" fillId="0" borderId="5" xfId="0" applyFont="1" applyBorder="1" applyAlignment="1">
      <alignment horizontal="right"/>
    </xf>
    <xf numFmtId="1" fontId="3" fillId="0" borderId="3" xfId="0" applyNumberFormat="1" applyFont="1" applyBorder="1"/>
    <xf numFmtId="1" fontId="3" fillId="0" borderId="30" xfId="0" applyNumberFormat="1" applyFont="1" applyBorder="1"/>
    <xf numFmtId="1" fontId="0" fillId="7" borderId="1" xfId="0" applyNumberFormat="1" applyFill="1" applyBorder="1"/>
    <xf numFmtId="166" fontId="0" fillId="0" borderId="0" xfId="0" applyNumberFormat="1"/>
    <xf numFmtId="165" fontId="0" fillId="0" borderId="0" xfId="1" applyNumberFormat="1" applyFont="1" applyFill="1" applyBorder="1"/>
    <xf numFmtId="9" fontId="15" fillId="0" borderId="23" xfId="3" applyFont="1" applyBorder="1"/>
    <xf numFmtId="9" fontId="3" fillId="0" borderId="24" xfId="3" applyFont="1" applyBorder="1" applyAlignment="1">
      <alignment horizontal="right"/>
    </xf>
    <xf numFmtId="9" fontId="15" fillId="0" borderId="0" xfId="3" applyFont="1"/>
    <xf numFmtId="9" fontId="15" fillId="0" borderId="26" xfId="3" applyFont="1" applyBorder="1" applyAlignment="1">
      <alignment horizontal="right"/>
    </xf>
    <xf numFmtId="9" fontId="3" fillId="0" borderId="28" xfId="3" applyFont="1" applyBorder="1"/>
    <xf numFmtId="9" fontId="15" fillId="0" borderId="29" xfId="3" applyFont="1" applyBorder="1" applyAlignment="1">
      <alignment horizontal="right"/>
    </xf>
    <xf numFmtId="9" fontId="14" fillId="0" borderId="8" xfId="3" applyFont="1" applyBorder="1"/>
    <xf numFmtId="9" fontId="14" fillId="0" borderId="13" xfId="3" applyFont="1" applyBorder="1"/>
    <xf numFmtId="1" fontId="17" fillId="6" borderId="19" xfId="0" applyNumberFormat="1" applyFont="1" applyFill="1" applyBorder="1"/>
    <xf numFmtId="166" fontId="18" fillId="0" borderId="0" xfId="0" applyNumberFormat="1" applyFont="1"/>
    <xf numFmtId="0" fontId="18" fillId="0" borderId="0" xfId="0" applyFont="1"/>
    <xf numFmtId="0" fontId="19" fillId="0" borderId="0" xfId="0" applyFont="1"/>
    <xf numFmtId="9" fontId="19" fillId="0" borderId="0" xfId="0" applyNumberFormat="1" applyFont="1" applyAlignment="1">
      <alignment horizontal="left"/>
    </xf>
    <xf numFmtId="1" fontId="18" fillId="0" borderId="0" xfId="0" applyNumberFormat="1" applyFont="1" applyAlignment="1">
      <alignment horizontal="left"/>
    </xf>
    <xf numFmtId="0" fontId="20" fillId="5" borderId="0" xfId="0" applyFont="1" applyFill="1"/>
    <xf numFmtId="0" fontId="21" fillId="0" borderId="29" xfId="0" applyFont="1" applyBorder="1" applyAlignment="1">
      <alignment horizontal="center" vertical="center"/>
    </xf>
    <xf numFmtId="0" fontId="21" fillId="0" borderId="29" xfId="0" applyFont="1" applyBorder="1" applyAlignment="1">
      <alignment horizontal="left" vertical="center"/>
    </xf>
    <xf numFmtId="0" fontId="21" fillId="8" borderId="29" xfId="0" applyFont="1" applyFill="1" applyBorder="1" applyAlignment="1">
      <alignment horizontal="center" vertical="center"/>
    </xf>
    <xf numFmtId="0" fontId="21" fillId="8" borderId="29" xfId="0" applyFont="1" applyFill="1" applyBorder="1" applyAlignment="1">
      <alignment horizontal="left" vertical="center"/>
    </xf>
    <xf numFmtId="0" fontId="21" fillId="0" borderId="1" xfId="0" applyFont="1" applyBorder="1" applyAlignment="1">
      <alignment horizontal="left" vertical="center"/>
    </xf>
    <xf numFmtId="0" fontId="22" fillId="0" borderId="24" xfId="0" applyFont="1" applyBorder="1" applyAlignment="1">
      <alignment horizontal="left" vertical="center"/>
    </xf>
    <xf numFmtId="0" fontId="21" fillId="8" borderId="37" xfId="0" applyFont="1" applyFill="1" applyBorder="1" applyAlignment="1">
      <alignment horizontal="center" vertical="center"/>
    </xf>
    <xf numFmtId="0" fontId="21" fillId="8" borderId="33" xfId="0" applyFont="1" applyFill="1" applyBorder="1" applyAlignment="1">
      <alignment horizontal="center" vertical="center"/>
    </xf>
    <xf numFmtId="0" fontId="21" fillId="8" borderId="33" xfId="0" applyFont="1" applyFill="1" applyBorder="1" applyAlignment="1">
      <alignment horizontal="left" vertical="center"/>
    </xf>
    <xf numFmtId="0" fontId="21" fillId="8" borderId="38" xfId="0" applyFont="1" applyFill="1" applyBorder="1" applyAlignment="1">
      <alignment horizontal="center" vertical="center"/>
    </xf>
    <xf numFmtId="0" fontId="0" fillId="8" borderId="39" xfId="0" applyFill="1" applyBorder="1"/>
    <xf numFmtId="0" fontId="21" fillId="0" borderId="37" xfId="0" applyFont="1" applyBorder="1" applyAlignment="1">
      <alignment horizontal="center" vertical="center"/>
    </xf>
    <xf numFmtId="0" fontId="21" fillId="0" borderId="33" xfId="0" applyFont="1" applyBorder="1" applyAlignment="1">
      <alignment horizontal="center" vertical="center"/>
    </xf>
    <xf numFmtId="0" fontId="21" fillId="0" borderId="33" xfId="0" applyFont="1" applyBorder="1" applyAlignment="1">
      <alignment horizontal="left" vertical="center"/>
    </xf>
    <xf numFmtId="0" fontId="21" fillId="0" borderId="38" xfId="0" applyFont="1" applyBorder="1" applyAlignment="1">
      <alignment horizontal="center" vertical="center"/>
    </xf>
    <xf numFmtId="0" fontId="0" fillId="0" borderId="39" xfId="0" applyBorder="1"/>
    <xf numFmtId="0" fontId="21" fillId="0" borderId="38" xfId="0" applyFont="1" applyBorder="1" applyAlignment="1">
      <alignment horizontal="left" vertical="center"/>
    </xf>
    <xf numFmtId="0" fontId="21" fillId="0" borderId="39" xfId="0" applyFont="1" applyBorder="1" applyAlignment="1">
      <alignment horizontal="left" vertical="center"/>
    </xf>
    <xf numFmtId="0" fontId="21" fillId="8" borderId="38" xfId="0" applyFont="1" applyFill="1" applyBorder="1" applyAlignment="1">
      <alignment horizontal="left" vertical="center"/>
    </xf>
    <xf numFmtId="0" fontId="21" fillId="8" borderId="39" xfId="0" applyFont="1" applyFill="1" applyBorder="1" applyAlignment="1">
      <alignment horizontal="center" vertical="center"/>
    </xf>
    <xf numFmtId="0" fontId="21" fillId="8" borderId="40" xfId="0" applyFont="1" applyFill="1" applyBorder="1" applyAlignment="1">
      <alignment horizontal="center" vertical="center"/>
    </xf>
    <xf numFmtId="0" fontId="21" fillId="8" borderId="41" xfId="0" applyFont="1" applyFill="1" applyBorder="1" applyAlignment="1">
      <alignment horizontal="center" vertical="center"/>
    </xf>
    <xf numFmtId="0" fontId="0" fillId="8" borderId="42" xfId="0" applyFill="1" applyBorder="1"/>
    <xf numFmtId="0" fontId="21" fillId="0" borderId="40" xfId="0" applyFont="1" applyBorder="1" applyAlignment="1">
      <alignment horizontal="center" vertical="center"/>
    </xf>
    <xf numFmtId="0" fontId="21" fillId="0" borderId="41" xfId="0" applyFont="1" applyBorder="1" applyAlignment="1">
      <alignment horizontal="center" vertical="center"/>
    </xf>
    <xf numFmtId="0" fontId="0" fillId="0" borderId="42" xfId="0" applyBorder="1"/>
    <xf numFmtId="0" fontId="21" fillId="0" borderId="42" xfId="0" applyFont="1" applyBorder="1" applyAlignment="1">
      <alignment horizontal="center" vertical="center"/>
    </xf>
    <xf numFmtId="0" fontId="21" fillId="8" borderId="42" xfId="0" applyFont="1" applyFill="1" applyBorder="1" applyAlignment="1">
      <alignment horizontal="center" vertical="center"/>
    </xf>
    <xf numFmtId="1" fontId="17" fillId="6" borderId="0" xfId="0" applyNumberFormat="1" applyFont="1" applyFill="1"/>
    <xf numFmtId="1" fontId="3" fillId="0" borderId="43" xfId="0" applyNumberFormat="1" applyFont="1" applyBorder="1"/>
    <xf numFmtId="0" fontId="24" fillId="4" borderId="0" xfId="0" applyFont="1" applyFill="1" applyAlignment="1">
      <alignment horizontal="left"/>
    </xf>
    <xf numFmtId="0" fontId="24" fillId="4" borderId="0" xfId="0" applyFont="1" applyFill="1"/>
    <xf numFmtId="0" fontId="24" fillId="4" borderId="0" xfId="0" applyFont="1" applyFill="1" applyAlignment="1">
      <alignment horizontal="right"/>
    </xf>
    <xf numFmtId="0" fontId="24" fillId="0" borderId="0" xfId="0" applyFont="1" applyAlignment="1">
      <alignment horizontal="right"/>
    </xf>
    <xf numFmtId="0" fontId="25" fillId="0" borderId="0" xfId="0" applyFont="1"/>
    <xf numFmtId="0" fontId="25" fillId="0" borderId="0" xfId="0" applyFont="1" applyAlignment="1">
      <alignment horizontal="left"/>
    </xf>
    <xf numFmtId="9" fontId="26" fillId="0" borderId="1" xfId="3" applyFont="1" applyBorder="1"/>
    <xf numFmtId="9" fontId="25" fillId="0" borderId="0" xfId="0" applyNumberFormat="1" applyFont="1"/>
    <xf numFmtId="166" fontId="25" fillId="0" borderId="0" xfId="0" applyNumberFormat="1" applyFont="1"/>
    <xf numFmtId="9" fontId="27" fillId="0" borderId="32" xfId="3" applyFont="1" applyBorder="1"/>
    <xf numFmtId="0" fontId="25" fillId="0" borderId="32" xfId="0" applyFont="1" applyBorder="1"/>
    <xf numFmtId="0" fontId="27" fillId="0" borderId="0" xfId="0" applyFont="1"/>
    <xf numFmtId="49" fontId="2" fillId="3" borderId="0" xfId="0" applyNumberFormat="1" applyFont="1" applyFill="1" applyAlignment="1">
      <alignment horizontal="left"/>
    </xf>
    <xf numFmtId="0" fontId="23" fillId="8" borderId="35" xfId="0" applyFont="1" applyFill="1" applyBorder="1" applyAlignment="1">
      <alignment horizontal="left" vertical="center"/>
    </xf>
    <xf numFmtId="0" fontId="23" fillId="8" borderId="36" xfId="0" applyFont="1" applyFill="1" applyBorder="1" applyAlignment="1">
      <alignment horizontal="left" vertical="center"/>
    </xf>
    <xf numFmtId="0" fontId="23" fillId="8" borderId="34" xfId="0" applyFont="1" applyFill="1" applyBorder="1" applyAlignment="1">
      <alignment horizontal="left" vertical="center"/>
    </xf>
    <xf numFmtId="0" fontId="22" fillId="0" borderId="22" xfId="0" applyFont="1" applyBorder="1" applyAlignment="1">
      <alignment horizontal="center" vertical="center"/>
    </xf>
    <xf numFmtId="0" fontId="22" fillId="0" borderId="24" xfId="0" applyFont="1" applyBorder="1" applyAlignment="1">
      <alignment horizontal="center" vertical="center"/>
    </xf>
    <xf numFmtId="0" fontId="22" fillId="0" borderId="23" xfId="0" applyFont="1" applyBorder="1" applyAlignment="1">
      <alignment horizontal="center" vertical="center"/>
    </xf>
    <xf numFmtId="0" fontId="21" fillId="8" borderId="35" xfId="0" applyFont="1" applyFill="1" applyBorder="1" applyAlignment="1">
      <alignment horizontal="center" vertical="center"/>
    </xf>
    <xf numFmtId="0" fontId="21" fillId="8" borderId="36" xfId="0" applyFont="1" applyFill="1" applyBorder="1" applyAlignment="1">
      <alignment horizontal="center" vertical="center"/>
    </xf>
    <xf numFmtId="0" fontId="21" fillId="8" borderId="34" xfId="0" applyFont="1" applyFill="1" applyBorder="1" applyAlignment="1">
      <alignment horizontal="center" vertical="center"/>
    </xf>
    <xf numFmtId="0" fontId="23" fillId="0" borderId="35" xfId="0" applyFont="1" applyBorder="1" applyAlignment="1">
      <alignment horizontal="left" vertical="center"/>
    </xf>
    <xf numFmtId="0" fontId="23" fillId="0" borderId="36" xfId="0" applyFont="1" applyBorder="1" applyAlignment="1">
      <alignment horizontal="left" vertical="center"/>
    </xf>
    <xf numFmtId="0" fontId="23" fillId="0" borderId="34" xfId="0" applyFont="1" applyBorder="1" applyAlignment="1">
      <alignment horizontal="left" vertical="center"/>
    </xf>
    <xf numFmtId="0" fontId="21" fillId="0" borderId="35" xfId="0" applyFont="1" applyBorder="1" applyAlignment="1">
      <alignment horizontal="center" vertical="center"/>
    </xf>
    <xf numFmtId="0" fontId="21" fillId="0" borderId="36" xfId="0" applyFont="1" applyBorder="1" applyAlignment="1">
      <alignment horizontal="center" vertical="center"/>
    </xf>
    <xf numFmtId="0" fontId="21" fillId="0" borderId="34" xfId="0" applyFont="1" applyBorder="1" applyAlignment="1">
      <alignment horizontal="center" vertical="center"/>
    </xf>
  </cellXfs>
  <cellStyles count="4">
    <cellStyle name="Bad" xfId="2" builtinId="27"/>
    <cellStyle name="Comma" xfId="1" builtinId="3"/>
    <cellStyle name="Normal" xfId="0" builtinId="0"/>
    <cellStyle name="Percent" xfId="3" builtinId="5"/>
  </cellStyles>
  <dxfs count="3">
    <dxf>
      <font>
        <color auto="1"/>
      </font>
      <fill>
        <patternFill>
          <bgColor theme="9" tint="0.39994506668294322"/>
        </patternFill>
      </fill>
    </dxf>
    <dxf>
      <font>
        <color theme="1"/>
      </font>
      <fill>
        <patternFill>
          <bgColor theme="9" tint="0.39994506668294322"/>
        </patternFill>
      </fill>
    </dxf>
    <dxf>
      <font>
        <color rgb="FF9C0006"/>
      </font>
      <fill>
        <patternFill>
          <bgColor rgb="FFFFC7CE"/>
        </patternFill>
      </fill>
    </dxf>
  </dxfs>
  <tableStyles count="0" defaultTableStyle="TableStyleMedium2" defaultPivotStyle="PivotStyleLight16"/>
  <colors>
    <mruColors>
      <color rgb="FF008080"/>
      <color rgb="FF005B5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92076</xdr:colOff>
      <xdr:row>14</xdr:row>
      <xdr:rowOff>0</xdr:rowOff>
    </xdr:from>
    <xdr:to>
      <xdr:col>3</xdr:col>
      <xdr:colOff>1044576</xdr:colOff>
      <xdr:row>18</xdr:row>
      <xdr:rowOff>68124</xdr:rowOff>
    </xdr:to>
    <xdr:pic>
      <xdr:nvPicPr>
        <xdr:cNvPr id="2" name="Picture 1">
          <a:extLst>
            <a:ext uri="{FF2B5EF4-FFF2-40B4-BE49-F238E27FC236}">
              <a16:creationId xmlns:a16="http://schemas.microsoft.com/office/drawing/2014/main" id="{926B6C03-A8AC-4E06-A89A-ABF5BAEF36FB}"/>
            </a:ext>
          </a:extLst>
        </xdr:cNvPr>
        <xdr:cNvPicPr>
          <a:picLocks noChangeAspect="1"/>
        </xdr:cNvPicPr>
      </xdr:nvPicPr>
      <xdr:blipFill>
        <a:blip xmlns:r="http://schemas.openxmlformats.org/officeDocument/2006/relationships" r:embed="rId1"/>
        <a:stretch>
          <a:fillRect/>
        </a:stretch>
      </xdr:blipFill>
      <xdr:spPr>
        <a:xfrm>
          <a:off x="701676" y="2578100"/>
          <a:ext cx="2171700" cy="804724"/>
        </a:xfrm>
        <a:prstGeom prst="rect">
          <a:avLst/>
        </a:prstGeom>
      </xdr:spPr>
    </xdr:pic>
    <xdr:clientData/>
  </xdr:twoCellAnchor>
  <xdr:twoCellAnchor editAs="oneCell">
    <xdr:from>
      <xdr:col>6</xdr:col>
      <xdr:colOff>250825</xdr:colOff>
      <xdr:row>14</xdr:row>
      <xdr:rowOff>25400</xdr:rowOff>
    </xdr:from>
    <xdr:to>
      <xdr:col>15</xdr:col>
      <xdr:colOff>3175</xdr:colOff>
      <xdr:row>19</xdr:row>
      <xdr:rowOff>6350</xdr:rowOff>
    </xdr:to>
    <xdr:pic>
      <xdr:nvPicPr>
        <xdr:cNvPr id="3" name="Picture 2" descr="A white background with black and white clouds&#10;&#10;Description automatically generated">
          <a:extLst>
            <a:ext uri="{FF2B5EF4-FFF2-40B4-BE49-F238E27FC236}">
              <a16:creationId xmlns:a16="http://schemas.microsoft.com/office/drawing/2014/main" id="{CE61226D-A38A-5495-96F9-36AE138EED1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518025" y="2603500"/>
          <a:ext cx="5238750" cy="901700"/>
        </a:xfrm>
        <a:prstGeom prst="rect">
          <a:avLst/>
        </a:prstGeom>
      </xdr:spPr>
    </xdr:pic>
    <xdr:clientData/>
  </xdr:twoCellAnchor>
  <xdr:twoCellAnchor>
    <xdr:from>
      <xdr:col>5</xdr:col>
      <xdr:colOff>165100</xdr:colOff>
      <xdr:row>1</xdr:row>
      <xdr:rowOff>12700</xdr:rowOff>
    </xdr:from>
    <xdr:to>
      <xdr:col>16</xdr:col>
      <xdr:colOff>171450</xdr:colOff>
      <xdr:row>11</xdr:row>
      <xdr:rowOff>82550</xdr:rowOff>
    </xdr:to>
    <xdr:sp macro="" textlink="">
      <xdr:nvSpPr>
        <xdr:cNvPr id="4" name="TextBox 3">
          <a:extLst>
            <a:ext uri="{FF2B5EF4-FFF2-40B4-BE49-F238E27FC236}">
              <a16:creationId xmlns:a16="http://schemas.microsoft.com/office/drawing/2014/main" id="{8EC9EAE0-1D1D-6EF7-7684-30AC3EBE025F}"/>
            </a:ext>
          </a:extLst>
        </xdr:cNvPr>
        <xdr:cNvSpPr txBox="1"/>
      </xdr:nvSpPr>
      <xdr:spPr>
        <a:xfrm>
          <a:off x="3822700" y="196850"/>
          <a:ext cx="6711950" cy="1911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GB" sz="1000" i="1">
              <a:solidFill>
                <a:schemeClr val="dk1"/>
              </a:solidFill>
              <a:effectLst/>
              <a:latin typeface="+mn-lt"/>
              <a:ea typeface="+mn-ea"/>
              <a:cs typeface="+mn-cs"/>
            </a:rPr>
            <a:t>The creators</a:t>
          </a:r>
          <a:r>
            <a:rPr lang="en-GB" sz="1000" i="1" baseline="0">
              <a:solidFill>
                <a:schemeClr val="dk1"/>
              </a:solidFill>
              <a:effectLst/>
              <a:latin typeface="+mn-lt"/>
              <a:ea typeface="+mn-ea"/>
              <a:cs typeface="+mn-cs"/>
            </a:rPr>
            <a:t> of this </a:t>
          </a:r>
          <a:r>
            <a:rPr lang="en-GB" sz="1000" i="1">
              <a:solidFill>
                <a:schemeClr val="dk1"/>
              </a:solidFill>
              <a:effectLst/>
              <a:latin typeface="+mn-lt"/>
              <a:ea typeface="+mn-ea"/>
              <a:cs typeface="+mn-cs"/>
            </a:rPr>
            <a:t>tool (AIS Capital Advisors) have made reasonable efforts to ensure the accuracy and reliability of the information presented. However, the content is provided for informational purposes only and may not reflect the most current data or developments. The authors do not make any representations or warranties regarding the completeness or accuracy. This tool should not be relied upon as a basis for making investment decisions. Users are advised to conduct their own independent research and seek professional advice before making any investment decisions. The creators and the organization assume no liability for any losses or damages arising from the use of this report. The credit tool</a:t>
          </a:r>
          <a:r>
            <a:rPr lang="en-GB" sz="1000" i="1" baseline="0">
              <a:solidFill>
                <a:schemeClr val="dk1"/>
              </a:solidFill>
              <a:effectLst/>
              <a:latin typeface="+mn-lt"/>
              <a:ea typeface="+mn-ea"/>
              <a:cs typeface="+mn-cs"/>
            </a:rPr>
            <a:t> has</a:t>
          </a:r>
          <a:r>
            <a:rPr lang="en-GB" sz="1000" i="1">
              <a:solidFill>
                <a:schemeClr val="dk1"/>
              </a:solidFill>
              <a:effectLst/>
              <a:latin typeface="+mn-lt"/>
              <a:ea typeface="+mn-ea"/>
              <a:cs typeface="+mn-cs"/>
            </a:rPr>
            <a:t> not been tested, and may not be applicable to all parties. The tools and materials provided are intended to be used in the context of this specific organization and may require adaptation for other entities. Furthermore, the tools created require a qualified credit officer to properly administer and apply them. We offer no warranties or guarantees regarding the accuracy, effectiveness, or suitability of these tools and materials for any other purpose. Use of these resources is at the user's own risk.</a:t>
          </a:r>
          <a:endParaRPr lang="en-US" sz="1000" i="1">
            <a:solidFill>
              <a:schemeClr val="dk1"/>
            </a:solidFill>
            <a:effectLst/>
            <a:latin typeface="+mn-lt"/>
            <a:ea typeface="+mn-ea"/>
            <a:cs typeface="+mn-cs"/>
          </a:endParaRP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8ABD2-9EA2-4DE4-8925-F85FE8F245C8}">
  <sheetPr>
    <tabColor theme="0"/>
  </sheetPr>
  <dimension ref="A1:R39"/>
  <sheetViews>
    <sheetView tabSelected="1" workbookViewId="0">
      <selection activeCell="B3" sqref="B3"/>
    </sheetView>
  </sheetViews>
  <sheetFormatPr defaultColWidth="0" defaultRowHeight="15" zeroHeight="1" x14ac:dyDescent="0.25"/>
  <cols>
    <col min="1" max="3" width="8.7109375" style="38" customWidth="1"/>
    <col min="4" max="4" width="17.42578125" style="38" bestFit="1" customWidth="1"/>
    <col min="5" max="18" width="8.7109375" style="38" customWidth="1"/>
    <col min="19" max="16384" width="8.7109375" style="38" hidden="1"/>
  </cols>
  <sheetData>
    <row r="1" spans="2:4" x14ac:dyDescent="0.25"/>
    <row r="2" spans="2:4" x14ac:dyDescent="0.25"/>
    <row r="3" spans="2:4" x14ac:dyDescent="0.25">
      <c r="B3" s="70" t="s">
        <v>83</v>
      </c>
    </row>
    <row r="4" spans="2:4" x14ac:dyDescent="0.25"/>
    <row r="5" spans="2:4" x14ac:dyDescent="0.25"/>
    <row r="6" spans="2:4" x14ac:dyDescent="0.25"/>
    <row r="7" spans="2:4" x14ac:dyDescent="0.25">
      <c r="B7" s="70" t="s">
        <v>77</v>
      </c>
      <c r="C7" s="70"/>
      <c r="D7" s="70" t="s">
        <v>78</v>
      </c>
    </row>
    <row r="8" spans="2:4" x14ac:dyDescent="0.25">
      <c r="B8" s="70" t="s">
        <v>79</v>
      </c>
      <c r="C8" s="70"/>
      <c r="D8" s="70" t="s">
        <v>81</v>
      </c>
    </row>
    <row r="9" spans="2:4" x14ac:dyDescent="0.25">
      <c r="B9" s="70"/>
      <c r="C9" s="70"/>
      <c r="D9" s="70"/>
    </row>
    <row r="10" spans="2:4" x14ac:dyDescent="0.25">
      <c r="B10" s="70" t="s">
        <v>80</v>
      </c>
      <c r="C10" s="70"/>
      <c r="D10" s="141" t="s">
        <v>141</v>
      </c>
    </row>
    <row r="11" spans="2:4" x14ac:dyDescent="0.25">
      <c r="D11" s="71" t="s">
        <v>82</v>
      </c>
    </row>
    <row r="12" spans="2:4" x14ac:dyDescent="0.25">
      <c r="D12" s="71"/>
    </row>
    <row r="13" spans="2:4" x14ac:dyDescent="0.25"/>
    <row r="14" spans="2:4" x14ac:dyDescent="0.25"/>
    <row r="15" spans="2:4" x14ac:dyDescent="0.25"/>
    <row r="16" spans="2:4" x14ac:dyDescent="0.25"/>
    <row r="17" x14ac:dyDescent="0.25"/>
    <row r="18" x14ac:dyDescent="0.25"/>
    <row r="19" x14ac:dyDescent="0.25"/>
    <row r="20" x14ac:dyDescent="0.25"/>
    <row r="21" x14ac:dyDescent="0.25"/>
    <row r="22" x14ac:dyDescent="0.25"/>
    <row r="23" x14ac:dyDescent="0.25"/>
    <row r="24" x14ac:dyDescent="0.25"/>
    <row r="25" x14ac:dyDescent="0.25"/>
    <row r="26" x14ac:dyDescent="0.25"/>
    <row r="27" x14ac:dyDescent="0.25"/>
    <row r="28" x14ac:dyDescent="0.25"/>
    <row r="29" x14ac:dyDescent="0.25"/>
    <row r="30" x14ac:dyDescent="0.25"/>
    <row r="31" x14ac:dyDescent="0.25"/>
    <row r="32" x14ac:dyDescent="0.25"/>
    <row r="33" x14ac:dyDescent="0.25"/>
    <row r="34" x14ac:dyDescent="0.25"/>
    <row r="35" x14ac:dyDescent="0.25"/>
    <row r="36" x14ac:dyDescent="0.25"/>
    <row r="37" x14ac:dyDescent="0.25"/>
    <row r="38" x14ac:dyDescent="0.25"/>
    <row r="39" x14ac:dyDescent="0.25"/>
  </sheetData>
  <pageMargins left="0.7" right="0.7" top="0.75" bottom="0.75" header="0.3" footer="0.3"/>
  <pageSetup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24FCEB-C2BF-423A-884E-E627E59AEB2E}">
  <sheetPr>
    <tabColor theme="8"/>
  </sheetPr>
  <dimension ref="B2:C35"/>
  <sheetViews>
    <sheetView showGridLines="0" zoomScale="120" zoomScaleNormal="120" workbookViewId="0">
      <pane ySplit="2" topLeftCell="A24" activePane="bottomLeft" state="frozen"/>
      <selection pane="bottomLeft" activeCell="E28" sqref="E28"/>
    </sheetView>
  </sheetViews>
  <sheetFormatPr defaultRowHeight="15" x14ac:dyDescent="0.25"/>
  <cols>
    <col min="1" max="1" width="8.140625" customWidth="1"/>
    <col min="2" max="2" width="2" customWidth="1"/>
    <col min="3" max="3" width="60.28515625" customWidth="1"/>
  </cols>
  <sheetData>
    <row r="2" spans="2:3" s="2" customFormat="1" x14ac:dyDescent="0.25">
      <c r="B2" s="45" t="s">
        <v>8</v>
      </c>
      <c r="C2" s="46"/>
    </row>
    <row r="3" spans="2:3" s="2" customFormat="1" x14ac:dyDescent="0.25"/>
    <row r="4" spans="2:3" x14ac:dyDescent="0.25">
      <c r="B4" s="45" t="s">
        <v>3</v>
      </c>
      <c r="C4" s="46"/>
    </row>
    <row r="5" spans="2:3" s="25" customFormat="1" x14ac:dyDescent="0.25">
      <c r="B5" s="23" t="s">
        <v>1</v>
      </c>
      <c r="C5" s="24" t="s">
        <v>72</v>
      </c>
    </row>
    <row r="6" spans="2:3" x14ac:dyDescent="0.25">
      <c r="B6" s="14" t="s">
        <v>1</v>
      </c>
      <c r="C6" s="15" t="s">
        <v>84</v>
      </c>
    </row>
    <row r="8" spans="2:3" s="2" customFormat="1" x14ac:dyDescent="0.25">
      <c r="B8" s="45" t="s">
        <v>4</v>
      </c>
      <c r="C8" s="46"/>
    </row>
    <row r="9" spans="2:3" s="2" customFormat="1" x14ac:dyDescent="0.25">
      <c r="B9" s="63" t="s">
        <v>20</v>
      </c>
      <c r="C9" s="64"/>
    </row>
    <row r="10" spans="2:3" s="2" customFormat="1" x14ac:dyDescent="0.25">
      <c r="B10" s="18" t="s">
        <v>22</v>
      </c>
      <c r="C10" s="18"/>
    </row>
    <row r="11" spans="2:3" s="29" customFormat="1" x14ac:dyDescent="0.25">
      <c r="B11" s="22" t="s">
        <v>1</v>
      </c>
      <c r="C11" s="31" t="s">
        <v>23</v>
      </c>
    </row>
    <row r="12" spans="2:3" s="25" customFormat="1" x14ac:dyDescent="0.25">
      <c r="B12" s="14" t="s">
        <v>1</v>
      </c>
      <c r="C12" s="23" t="s">
        <v>28</v>
      </c>
    </row>
    <row r="13" spans="2:3" x14ac:dyDescent="0.25">
      <c r="B13" s="30" t="s">
        <v>88</v>
      </c>
      <c r="C13" s="18"/>
    </row>
    <row r="14" spans="2:3" x14ac:dyDescent="0.25">
      <c r="B14" s="14"/>
      <c r="C14" s="28" t="s">
        <v>85</v>
      </c>
    </row>
    <row r="15" spans="2:3" x14ac:dyDescent="0.25">
      <c r="B15" s="14"/>
      <c r="C15" s="18"/>
    </row>
    <row r="16" spans="2:3" x14ac:dyDescent="0.25">
      <c r="B16" s="30" t="s">
        <v>95</v>
      </c>
      <c r="C16" s="18"/>
    </row>
    <row r="17" spans="2:3" x14ac:dyDescent="0.25">
      <c r="B17" s="22" t="s">
        <v>1</v>
      </c>
      <c r="C17" s="28" t="s">
        <v>24</v>
      </c>
    </row>
    <row r="18" spans="2:3" x14ac:dyDescent="0.25">
      <c r="B18" s="14"/>
      <c r="C18" s="18"/>
    </row>
    <row r="19" spans="2:3" x14ac:dyDescent="0.25">
      <c r="B19" s="30" t="s">
        <v>42</v>
      </c>
      <c r="C19" s="28"/>
    </row>
    <row r="20" spans="2:3" x14ac:dyDescent="0.25">
      <c r="B20" s="22" t="s">
        <v>1</v>
      </c>
      <c r="C20" s="28" t="s">
        <v>33</v>
      </c>
    </row>
    <row r="21" spans="2:3" x14ac:dyDescent="0.25">
      <c r="B21" s="22"/>
      <c r="C21" s="28"/>
    </row>
    <row r="22" spans="2:3" x14ac:dyDescent="0.25">
      <c r="B22" s="30" t="s">
        <v>38</v>
      </c>
      <c r="C22" s="18"/>
    </row>
    <row r="23" spans="2:3" x14ac:dyDescent="0.25">
      <c r="B23" s="22" t="s">
        <v>1</v>
      </c>
      <c r="C23" s="28" t="s">
        <v>41</v>
      </c>
    </row>
    <row r="24" spans="2:3" x14ac:dyDescent="0.25">
      <c r="B24" s="14"/>
      <c r="C24" s="28"/>
    </row>
    <row r="25" spans="2:3" x14ac:dyDescent="0.25">
      <c r="B25" s="18" t="s">
        <v>26</v>
      </c>
      <c r="C25" s="18"/>
    </row>
    <row r="26" spans="2:3" x14ac:dyDescent="0.25">
      <c r="B26" s="22" t="s">
        <v>1</v>
      </c>
      <c r="C26" s="28" t="s">
        <v>34</v>
      </c>
    </row>
    <row r="27" spans="2:3" x14ac:dyDescent="0.25">
      <c r="B27" s="17"/>
      <c r="C27" s="17"/>
    </row>
    <row r="28" spans="2:3" x14ac:dyDescent="0.25">
      <c r="B28" s="18" t="s">
        <v>27</v>
      </c>
      <c r="C28" s="18"/>
    </row>
    <row r="29" spans="2:3" x14ac:dyDescent="0.25">
      <c r="B29" s="22" t="s">
        <v>1</v>
      </c>
      <c r="C29" s="28" t="s">
        <v>73</v>
      </c>
    </row>
    <row r="31" spans="2:3" x14ac:dyDescent="0.25">
      <c r="B31" s="64" t="s">
        <v>21</v>
      </c>
      <c r="C31" s="65"/>
    </row>
    <row r="32" spans="2:3" x14ac:dyDescent="0.25">
      <c r="B32" s="18" t="s">
        <v>48</v>
      </c>
      <c r="C32" s="17"/>
    </row>
    <row r="33" spans="2:3" x14ac:dyDescent="0.25">
      <c r="B33" s="22" t="s">
        <v>1</v>
      </c>
      <c r="C33" s="17" t="s">
        <v>25</v>
      </c>
    </row>
    <row r="34" spans="2:3" x14ac:dyDescent="0.25">
      <c r="B34" s="22" t="s">
        <v>1</v>
      </c>
      <c r="C34" s="17" t="s">
        <v>68</v>
      </c>
    </row>
    <row r="35" spans="2:3" x14ac:dyDescent="0.25">
      <c r="B35" s="18"/>
      <c r="C35" s="17"/>
    </row>
  </sheetData>
  <pageMargins left="0.7" right="0.7" top="0.75" bottom="0.75" header="0.3" footer="0.3"/>
  <pageSetup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612C3-7222-4096-8A55-D6B83D9B3C38}">
  <sheetPr>
    <tabColor theme="8"/>
  </sheetPr>
  <dimension ref="A2:J14"/>
  <sheetViews>
    <sheetView showGridLines="0" zoomScale="120" zoomScaleNormal="120" workbookViewId="0">
      <selection activeCell="C14" sqref="C14"/>
    </sheetView>
  </sheetViews>
  <sheetFormatPr defaultColWidth="0" defaultRowHeight="12.75" x14ac:dyDescent="0.2"/>
  <cols>
    <col min="1" max="1" width="7.42578125" style="133" customWidth="1"/>
    <col min="2" max="2" width="4.42578125" style="134" customWidth="1"/>
    <col min="3" max="3" width="53.7109375" style="133" bestFit="1" customWidth="1"/>
    <col min="4" max="4" width="11.28515625" style="133" customWidth="1"/>
    <col min="5" max="5" width="15.7109375" style="133" hidden="1" customWidth="1"/>
    <col min="6" max="7" width="15.5703125" style="133" customWidth="1"/>
    <col min="8" max="10" width="0" style="133" hidden="1" customWidth="1"/>
    <col min="11" max="16384" width="9.140625" style="133" hidden="1"/>
  </cols>
  <sheetData>
    <row r="2" spans="2:7" x14ac:dyDescent="0.2">
      <c r="B2" s="129" t="s">
        <v>0</v>
      </c>
      <c r="C2" s="130" t="s">
        <v>89</v>
      </c>
      <c r="D2" s="131" t="s">
        <v>90</v>
      </c>
      <c r="E2" s="131" t="s">
        <v>91</v>
      </c>
      <c r="F2" s="132"/>
      <c r="G2" s="132"/>
    </row>
    <row r="4" spans="2:7" x14ac:dyDescent="0.2">
      <c r="B4" s="134">
        <v>1</v>
      </c>
      <c r="C4" s="133" t="str">
        <f>'Scoring Tool'!C17</f>
        <v>Personal attributes - Single or joint application</v>
      </c>
      <c r="D4" s="135">
        <v>0.1</v>
      </c>
      <c r="E4" s="136">
        <v>0</v>
      </c>
      <c r="F4" s="137"/>
      <c r="G4" s="137"/>
    </row>
    <row r="5" spans="2:7" x14ac:dyDescent="0.2">
      <c r="B5" s="134">
        <v>2</v>
      </c>
      <c r="C5" s="133" t="str">
        <f>'Scoring Tool'!C22</f>
        <v>Personal attributes - Applicant's age</v>
      </c>
      <c r="D5" s="135">
        <v>0.1</v>
      </c>
      <c r="E5" s="136">
        <v>0.1</v>
      </c>
      <c r="F5" s="137"/>
      <c r="G5" s="137"/>
    </row>
    <row r="6" spans="2:7" x14ac:dyDescent="0.2">
      <c r="B6" s="134">
        <v>3</v>
      </c>
      <c r="C6" s="133" t="str">
        <f>'Scoring Tool'!C28</f>
        <v>Free cash flows in relation to TPS payments</v>
      </c>
      <c r="D6" s="135">
        <v>0.1</v>
      </c>
      <c r="E6" s="136">
        <v>0.2</v>
      </c>
      <c r="F6" s="137"/>
      <c r="G6" s="137"/>
    </row>
    <row r="7" spans="2:7" x14ac:dyDescent="0.2">
      <c r="B7" s="134">
        <v>4</v>
      </c>
      <c r="C7" s="133" t="str">
        <f>'Scoring Tool'!C34</f>
        <v>Purpose of the TPS unit</v>
      </c>
      <c r="D7" s="135">
        <v>0.1</v>
      </c>
      <c r="E7" s="136">
        <v>0.3</v>
      </c>
      <c r="F7" s="137"/>
      <c r="G7" s="137"/>
    </row>
    <row r="8" spans="2:7" x14ac:dyDescent="0.2">
      <c r="B8" s="134">
        <v>5</v>
      </c>
      <c r="C8" s="133" t="str">
        <f>'Scoring Tool'!C39</f>
        <v>Period in employment/business</v>
      </c>
      <c r="D8" s="135">
        <v>0.1</v>
      </c>
      <c r="E8" s="136">
        <v>0.4</v>
      </c>
      <c r="F8" s="137"/>
      <c r="G8" s="137"/>
    </row>
    <row r="9" spans="2:7" x14ac:dyDescent="0.2">
      <c r="B9" s="134">
        <v>6</v>
      </c>
      <c r="C9" s="133" t="str">
        <f>'Scoring Tool'!C44</f>
        <v>Income consistency</v>
      </c>
      <c r="D9" s="135">
        <v>0.1</v>
      </c>
      <c r="E9" s="136">
        <v>0.5</v>
      </c>
      <c r="F9" s="137"/>
      <c r="G9" s="137"/>
    </row>
    <row r="10" spans="2:7" x14ac:dyDescent="0.2">
      <c r="B10" s="134">
        <v>7</v>
      </c>
      <c r="C10" s="133" t="str">
        <f>'Scoring Tool'!C50</f>
        <v>Extent of  formality</v>
      </c>
      <c r="D10" s="135">
        <v>0.1</v>
      </c>
      <c r="E10" s="136">
        <v>0.6</v>
      </c>
      <c r="F10" s="137"/>
      <c r="G10" s="137"/>
    </row>
    <row r="11" spans="2:7" x14ac:dyDescent="0.2">
      <c r="B11" s="134">
        <v>8</v>
      </c>
      <c r="C11" s="133" t="str">
        <f>'Scoring Tool'!C56</f>
        <v>Credit rating scores (standardized the 3 credit rating firms)</v>
      </c>
      <c r="D11" s="135">
        <v>0.1</v>
      </c>
      <c r="E11" s="136">
        <v>0.7</v>
      </c>
      <c r="F11" s="137"/>
      <c r="G11" s="137"/>
    </row>
    <row r="12" spans="2:7" x14ac:dyDescent="0.2">
      <c r="B12" s="134">
        <v>9</v>
      </c>
      <c r="C12" s="133" t="str">
        <f>'Scoring Tool'!C67</f>
        <v>Income growth</v>
      </c>
      <c r="D12" s="135">
        <v>0.1</v>
      </c>
      <c r="E12" s="136">
        <v>0.8</v>
      </c>
      <c r="F12" s="137"/>
      <c r="G12" s="137"/>
    </row>
    <row r="13" spans="2:7" x14ac:dyDescent="0.2">
      <c r="B13" s="134">
        <v>10</v>
      </c>
      <c r="C13" s="133" t="str">
        <f>'Scoring Tool'!C73</f>
        <v>Cost to income ratio (annual)</v>
      </c>
      <c r="D13" s="135">
        <v>0.1</v>
      </c>
      <c r="E13" s="136">
        <v>0.9</v>
      </c>
      <c r="F13" s="137"/>
      <c r="G13" s="137"/>
    </row>
    <row r="14" spans="2:7" x14ac:dyDescent="0.2">
      <c r="C14" s="140" t="s">
        <v>140</v>
      </c>
      <c r="D14" s="138">
        <f>SUM(D4:D13)</f>
        <v>0.99999999999999989</v>
      </c>
      <c r="E14" s="139"/>
      <c r="F14" s="137"/>
      <c r="G14" s="137"/>
    </row>
  </sheetData>
  <dataValidations count="1">
    <dataValidation type="list" allowBlank="1" showInputMessage="1" showErrorMessage="1" sqref="D4:D13" xr:uid="{1FFD0573-B17C-49BF-A90C-1E23368DA741}">
      <formula1>$E$4:$E$13</formula1>
    </dataValidation>
  </dataValidations>
  <pageMargins left="0.7" right="0.7" top="0.75" bottom="0.75" header="0.3" footer="0.3"/>
  <pageSetup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423F34-D5BC-4127-9459-B4A467FD8D99}">
  <sheetPr>
    <tabColor rgb="FF008080"/>
  </sheetPr>
  <dimension ref="A1:I116"/>
  <sheetViews>
    <sheetView showGridLines="0" topLeftCell="B63" zoomScale="120" zoomScaleNormal="120" workbookViewId="0">
      <selection activeCell="F91" sqref="F91"/>
    </sheetView>
  </sheetViews>
  <sheetFormatPr defaultColWidth="0" defaultRowHeight="15" zeroHeight="1" x14ac:dyDescent="0.25"/>
  <cols>
    <col min="1" max="1" width="2.140625" customWidth="1"/>
    <col min="2" max="2" width="2.42578125" customWidth="1"/>
    <col min="3" max="3" width="51.85546875" bestFit="1" customWidth="1"/>
    <col min="4" max="4" width="14.42578125" bestFit="1" customWidth="1"/>
    <col min="5" max="5" width="14.5703125" bestFit="1" customWidth="1"/>
    <col min="6" max="6" width="15.5703125" customWidth="1"/>
    <col min="7" max="8" width="12.28515625" customWidth="1"/>
    <col min="9" max="9" width="11.85546875" hidden="1" customWidth="1"/>
    <col min="10" max="16384" width="8.7109375" hidden="1"/>
  </cols>
  <sheetData>
    <row r="1" spans="2:7" x14ac:dyDescent="0.25"/>
    <row r="2" spans="2:7" x14ac:dyDescent="0.25">
      <c r="B2" s="45" t="s">
        <v>7</v>
      </c>
      <c r="C2" s="46"/>
      <c r="D2" s="46"/>
      <c r="E2" s="46"/>
      <c r="F2" s="46"/>
      <c r="G2" s="46"/>
    </row>
    <row r="3" spans="2:7" x14ac:dyDescent="0.25">
      <c r="B3" s="12"/>
      <c r="C3" s="49" t="s">
        <v>19</v>
      </c>
      <c r="F3" s="5"/>
    </row>
    <row r="4" spans="2:7" x14ac:dyDescent="0.25">
      <c r="B4" s="39">
        <v>1</v>
      </c>
      <c r="C4" s="2" t="str">
        <f>'Scoring Criteria'!C5</f>
        <v>Identification documents</v>
      </c>
      <c r="F4" s="13"/>
    </row>
    <row r="5" spans="2:7" x14ac:dyDescent="0.25">
      <c r="B5" s="40"/>
      <c r="C5" s="11" t="s">
        <v>15</v>
      </c>
      <c r="D5" s="20" t="s">
        <v>64</v>
      </c>
      <c r="E5" s="8"/>
    </row>
    <row r="6" spans="2:7" ht="16.5" x14ac:dyDescent="0.25">
      <c r="B6" s="40"/>
      <c r="C6" s="9" t="s">
        <v>65</v>
      </c>
      <c r="D6" s="50" t="s">
        <v>17</v>
      </c>
      <c r="E6" s="26"/>
    </row>
    <row r="7" spans="2:7" x14ac:dyDescent="0.25">
      <c r="B7" s="40"/>
      <c r="C7" s="9" t="s">
        <v>16</v>
      </c>
      <c r="D7" s="50" t="s">
        <v>18</v>
      </c>
      <c r="E7" s="27"/>
    </row>
    <row r="8" spans="2:7" x14ac:dyDescent="0.25">
      <c r="B8" s="39"/>
      <c r="D8" s="3"/>
      <c r="F8" s="13"/>
    </row>
    <row r="9" spans="2:7" x14ac:dyDescent="0.25">
      <c r="B9" s="40"/>
      <c r="D9" s="3"/>
      <c r="E9" s="21"/>
    </row>
    <row r="10" spans="2:7" x14ac:dyDescent="0.25">
      <c r="B10" s="40">
        <v>2</v>
      </c>
      <c r="C10" s="2" t="str">
        <f>'Scoring Criteria'!C6</f>
        <v>Current income Information from all sources</v>
      </c>
      <c r="D10" s="7"/>
    </row>
    <row r="11" spans="2:7" x14ac:dyDescent="0.25">
      <c r="C11" s="11" t="s">
        <v>12</v>
      </c>
      <c r="D11" s="20" t="s">
        <v>64</v>
      </c>
      <c r="E11" s="1"/>
    </row>
    <row r="12" spans="2:7" ht="16.5" x14ac:dyDescent="0.25">
      <c r="C12" s="9" t="s">
        <v>13</v>
      </c>
      <c r="D12" s="50" t="s">
        <v>17</v>
      </c>
      <c r="E12" s="26"/>
    </row>
    <row r="13" spans="2:7" x14ac:dyDescent="0.25">
      <c r="C13" s="9" t="s">
        <v>14</v>
      </c>
      <c r="D13" s="50" t="s">
        <v>18</v>
      </c>
      <c r="E13" s="21"/>
    </row>
    <row r="14" spans="2:7" x14ac:dyDescent="0.25"/>
    <row r="15" spans="2:7" x14ac:dyDescent="0.25">
      <c r="B15" s="45" t="s">
        <v>69</v>
      </c>
      <c r="C15" s="46"/>
      <c r="D15" s="46"/>
      <c r="E15" s="46"/>
      <c r="F15" s="46"/>
      <c r="G15" s="46"/>
    </row>
    <row r="16" spans="2:7" x14ac:dyDescent="0.25">
      <c r="B16" s="47"/>
      <c r="C16" s="48" t="s">
        <v>32</v>
      </c>
      <c r="D16" s="47"/>
      <c r="E16" s="47"/>
      <c r="F16" s="47"/>
      <c r="G16" s="47"/>
    </row>
    <row r="17" spans="3:8" x14ac:dyDescent="0.25">
      <c r="C17" s="2" t="s">
        <v>39</v>
      </c>
      <c r="D17" s="2"/>
      <c r="F17" s="2" t="s">
        <v>92</v>
      </c>
    </row>
    <row r="18" spans="3:8" ht="15.75" thickBot="1" x14ac:dyDescent="0.3">
      <c r="C18" s="11"/>
      <c r="D18" s="10" t="s">
        <v>64</v>
      </c>
      <c r="E18" s="41" t="s">
        <v>63</v>
      </c>
    </row>
    <row r="19" spans="3:8" ht="15.75" thickBot="1" x14ac:dyDescent="0.3">
      <c r="C19" s="9" t="s">
        <v>36</v>
      </c>
      <c r="D19" s="72">
        <v>20</v>
      </c>
      <c r="E19" s="92">
        <v>15</v>
      </c>
      <c r="F19" s="93">
        <f>('Scoring Tool'!E19/'Scoring Tool'!D19)*Weightings!D4</f>
        <v>7.5000000000000011E-2</v>
      </c>
    </row>
    <row r="20" spans="3:8" x14ac:dyDescent="0.25">
      <c r="C20" s="9" t="s">
        <v>35</v>
      </c>
      <c r="D20" s="73">
        <v>15</v>
      </c>
      <c r="E20" s="53"/>
      <c r="F20" s="94"/>
    </row>
    <row r="21" spans="3:8" x14ac:dyDescent="0.25">
      <c r="F21" s="94"/>
    </row>
    <row r="22" spans="3:8" x14ac:dyDescent="0.25">
      <c r="C22" s="2" t="s">
        <v>40</v>
      </c>
      <c r="D22" s="2"/>
      <c r="F22" s="94"/>
    </row>
    <row r="23" spans="3:8" ht="15.75" thickBot="1" x14ac:dyDescent="0.3">
      <c r="C23" s="11"/>
      <c r="D23" s="10" t="s">
        <v>64</v>
      </c>
      <c r="E23" s="10" t="s">
        <v>63</v>
      </c>
      <c r="F23" s="94"/>
    </row>
    <row r="24" spans="3:8" ht="15.75" thickBot="1" x14ac:dyDescent="0.3">
      <c r="C24" s="9" t="s">
        <v>55</v>
      </c>
      <c r="D24" s="73">
        <v>20</v>
      </c>
      <c r="E24" s="92">
        <v>15</v>
      </c>
      <c r="F24" s="93">
        <f>('Scoring Tool'!E24/'Scoring Tool'!D24)*Weightings!D5</f>
        <v>7.5000000000000011E-2</v>
      </c>
      <c r="H24" s="82"/>
    </row>
    <row r="25" spans="3:8" x14ac:dyDescent="0.25">
      <c r="C25" s="19" t="s">
        <v>56</v>
      </c>
      <c r="D25" s="74">
        <v>15</v>
      </c>
      <c r="E25" s="54"/>
      <c r="F25" s="94"/>
    </row>
    <row r="26" spans="3:8" x14ac:dyDescent="0.25">
      <c r="C26" s="17" t="s">
        <v>57</v>
      </c>
      <c r="D26" s="75">
        <v>10</v>
      </c>
      <c r="E26" s="55"/>
      <c r="F26" s="94"/>
    </row>
    <row r="27" spans="3:8" x14ac:dyDescent="0.25">
      <c r="F27" s="94"/>
    </row>
    <row r="28" spans="3:8" x14ac:dyDescent="0.25">
      <c r="C28" s="2" t="str">
        <f>'Scoring Criteria'!C14</f>
        <v>Free cash flows in relation to TPS payments</v>
      </c>
      <c r="D28" s="2"/>
      <c r="F28" s="94"/>
    </row>
    <row r="29" spans="3:8" s="2" customFormat="1" ht="15.75" thickBot="1" x14ac:dyDescent="0.3">
      <c r="C29" s="11"/>
      <c r="D29" s="10" t="s">
        <v>64</v>
      </c>
      <c r="E29" s="10" t="s">
        <v>63</v>
      </c>
      <c r="F29" s="95"/>
    </row>
    <row r="30" spans="3:8" ht="15.75" thickBot="1" x14ac:dyDescent="0.3">
      <c r="C30" s="9" t="s">
        <v>94</v>
      </c>
      <c r="D30" s="73">
        <v>20</v>
      </c>
      <c r="E30" s="92">
        <v>10</v>
      </c>
      <c r="F30" s="93">
        <f>('Scoring Tool'!E30/'Scoring Tool'!D30)*Weightings!D6</f>
        <v>0.05</v>
      </c>
    </row>
    <row r="31" spans="3:8" x14ac:dyDescent="0.25">
      <c r="C31" s="9" t="s">
        <v>86</v>
      </c>
      <c r="D31" s="73">
        <v>10</v>
      </c>
      <c r="E31" s="60"/>
      <c r="F31" s="94"/>
    </row>
    <row r="32" spans="3:8" x14ac:dyDescent="0.25">
      <c r="C32" s="9" t="s">
        <v>87</v>
      </c>
      <c r="D32" s="73">
        <v>0</v>
      </c>
      <c r="E32" s="81"/>
      <c r="F32" s="94"/>
    </row>
    <row r="33" spans="3:6" x14ac:dyDescent="0.25">
      <c r="F33" s="94"/>
    </row>
    <row r="34" spans="3:6" x14ac:dyDescent="0.25">
      <c r="C34" s="2" t="str">
        <f>'Scoring Criteria'!B16</f>
        <v>Purpose of the TPS unit</v>
      </c>
      <c r="D34" s="2"/>
      <c r="F34" s="94"/>
    </row>
    <row r="35" spans="3:6" s="2" customFormat="1" ht="15.75" thickBot="1" x14ac:dyDescent="0.3">
      <c r="C35" s="11"/>
      <c r="D35" s="10" t="s">
        <v>64</v>
      </c>
      <c r="E35" s="10" t="s">
        <v>63</v>
      </c>
      <c r="F35" s="95"/>
    </row>
    <row r="36" spans="3:6" ht="15.75" thickBot="1" x14ac:dyDescent="0.3">
      <c r="C36" s="9" t="s">
        <v>37</v>
      </c>
      <c r="D36" s="73">
        <v>20</v>
      </c>
      <c r="E36" s="92">
        <v>10</v>
      </c>
      <c r="F36" s="93">
        <f>('Scoring Tool'!E36/'Scoring Tool'!D36)*Weightings!D7</f>
        <v>0.05</v>
      </c>
    </row>
    <row r="37" spans="3:6" x14ac:dyDescent="0.25">
      <c r="C37" s="9" t="s">
        <v>31</v>
      </c>
      <c r="D37" s="73">
        <v>10</v>
      </c>
      <c r="E37" s="60"/>
      <c r="F37" s="94"/>
    </row>
    <row r="38" spans="3:6" x14ac:dyDescent="0.25">
      <c r="F38" s="94"/>
    </row>
    <row r="39" spans="3:6" x14ac:dyDescent="0.25">
      <c r="C39" s="2" t="str">
        <f>'Scoring Criteria'!B19</f>
        <v>Period in employment/business</v>
      </c>
      <c r="D39" s="2"/>
      <c r="F39" s="94"/>
    </row>
    <row r="40" spans="3:6" s="2" customFormat="1" ht="15.75" thickBot="1" x14ac:dyDescent="0.3">
      <c r="C40" s="11"/>
      <c r="D40" s="10" t="s">
        <v>64</v>
      </c>
      <c r="E40" s="10" t="s">
        <v>63</v>
      </c>
      <c r="F40" s="95"/>
    </row>
    <row r="41" spans="3:6" ht="15.75" thickBot="1" x14ac:dyDescent="0.3">
      <c r="C41" s="9" t="s">
        <v>70</v>
      </c>
      <c r="D41" s="73">
        <v>20</v>
      </c>
      <c r="E41" s="92">
        <v>20</v>
      </c>
      <c r="F41" s="93">
        <f>('Scoring Tool'!E41/'Scoring Tool'!D41)*Weightings!D8</f>
        <v>0.1</v>
      </c>
    </row>
    <row r="42" spans="3:6" x14ac:dyDescent="0.25">
      <c r="C42" s="9" t="s">
        <v>71</v>
      </c>
      <c r="D42" s="73">
        <v>10</v>
      </c>
      <c r="E42" s="60"/>
      <c r="F42" s="94"/>
    </row>
    <row r="43" spans="3:6" x14ac:dyDescent="0.25">
      <c r="F43" s="94"/>
    </row>
    <row r="44" spans="3:6" x14ac:dyDescent="0.25">
      <c r="C44" s="2" t="str">
        <f>'Scoring Criteria'!B22</f>
        <v>Income consistency</v>
      </c>
      <c r="D44" s="2"/>
      <c r="F44" s="94"/>
    </row>
    <row r="45" spans="3:6" s="2" customFormat="1" ht="15.75" thickBot="1" x14ac:dyDescent="0.3">
      <c r="C45" s="11"/>
      <c r="D45" s="10" t="s">
        <v>64</v>
      </c>
      <c r="E45" s="10" t="s">
        <v>63</v>
      </c>
      <c r="F45" s="95"/>
    </row>
    <row r="46" spans="3:6" ht="15.75" thickBot="1" x14ac:dyDescent="0.3">
      <c r="C46" s="103" t="s">
        <v>137</v>
      </c>
      <c r="D46" s="128">
        <v>20</v>
      </c>
      <c r="E46" s="92">
        <v>10</v>
      </c>
      <c r="F46" s="93">
        <f>('Scoring Tool'!E46/'Scoring Tool'!D46)*Weightings!D9</f>
        <v>0.05</v>
      </c>
    </row>
    <row r="47" spans="3:6" x14ac:dyDescent="0.25">
      <c r="C47" s="103" t="s">
        <v>138</v>
      </c>
      <c r="D47" s="128">
        <v>10</v>
      </c>
      <c r="E47" s="127"/>
      <c r="F47" s="93"/>
    </row>
    <row r="48" spans="3:6" x14ac:dyDescent="0.25">
      <c r="C48" s="103" t="s">
        <v>139</v>
      </c>
      <c r="D48" s="128">
        <v>5</v>
      </c>
      <c r="E48" s="60"/>
      <c r="F48" s="94"/>
    </row>
    <row r="49" spans="3:7" x14ac:dyDescent="0.25">
      <c r="F49" s="94"/>
    </row>
    <row r="50" spans="3:7" x14ac:dyDescent="0.25">
      <c r="C50" s="2" t="str">
        <f>'Scoring Criteria'!B25</f>
        <v>Extent of  formality</v>
      </c>
      <c r="D50" s="2"/>
      <c r="F50" s="94"/>
    </row>
    <row r="51" spans="3:7" s="2" customFormat="1" ht="15.75" thickBot="1" x14ac:dyDescent="0.3">
      <c r="C51" s="11"/>
      <c r="D51" s="10" t="s">
        <v>64</v>
      </c>
      <c r="E51" s="10" t="s">
        <v>63</v>
      </c>
      <c r="F51" s="95"/>
      <c r="G51" s="13"/>
    </row>
    <row r="52" spans="3:7" ht="15.75" thickBot="1" x14ac:dyDescent="0.3">
      <c r="C52" s="9" t="s">
        <v>5</v>
      </c>
      <c r="D52" s="73">
        <v>20</v>
      </c>
      <c r="E52" s="92">
        <v>10</v>
      </c>
      <c r="F52" s="93">
        <f>('Scoring Tool'!E52/'Scoring Tool'!D52)*Weightings!D10</f>
        <v>0.05</v>
      </c>
    </row>
    <row r="53" spans="3:7" x14ac:dyDescent="0.25">
      <c r="C53" s="19" t="s">
        <v>30</v>
      </c>
      <c r="D53" s="74">
        <v>10</v>
      </c>
      <c r="E53" s="54"/>
      <c r="F53" s="94"/>
    </row>
    <row r="54" spans="3:7" x14ac:dyDescent="0.25">
      <c r="C54" s="17" t="s">
        <v>6</v>
      </c>
      <c r="D54" s="75">
        <v>0</v>
      </c>
      <c r="E54" s="55"/>
      <c r="F54" s="94"/>
    </row>
    <row r="55" spans="3:7" x14ac:dyDescent="0.25">
      <c r="F55" s="94"/>
    </row>
    <row r="56" spans="3:7" x14ac:dyDescent="0.25">
      <c r="C56" s="2" t="str">
        <f>'Scoring Criteria'!C29</f>
        <v>Credit rating scores (standardized the 3 credit rating firms)</v>
      </c>
      <c r="D56" s="2"/>
      <c r="F56" s="94"/>
    </row>
    <row r="57" spans="3:7" ht="15.75" thickBot="1" x14ac:dyDescent="0.3">
      <c r="C57" s="11"/>
      <c r="D57" s="10" t="s">
        <v>64</v>
      </c>
      <c r="E57" s="10" t="s">
        <v>63</v>
      </c>
      <c r="F57" s="96"/>
      <c r="G57" s="1"/>
    </row>
    <row r="58" spans="3:7" ht="15.75" thickBot="1" x14ac:dyDescent="0.3">
      <c r="C58" s="19" t="s">
        <v>43</v>
      </c>
      <c r="D58" s="76">
        <v>20</v>
      </c>
      <c r="E58" s="92">
        <v>15</v>
      </c>
      <c r="F58" s="93">
        <f>('Scoring Tool'!E58/'Scoring Tool'!D58)*Weightings!D11</f>
        <v>7.5000000000000011E-2</v>
      </c>
    </row>
    <row r="59" spans="3:7" x14ac:dyDescent="0.25">
      <c r="C59" s="16" t="s">
        <v>44</v>
      </c>
      <c r="D59" s="77">
        <v>15</v>
      </c>
      <c r="E59" s="56"/>
      <c r="F59" s="97"/>
    </row>
    <row r="60" spans="3:7" x14ac:dyDescent="0.25">
      <c r="C60" s="16" t="s">
        <v>45</v>
      </c>
      <c r="D60" s="77">
        <v>10</v>
      </c>
      <c r="E60" s="57"/>
      <c r="F60" s="97"/>
    </row>
    <row r="61" spans="3:7" x14ac:dyDescent="0.25">
      <c r="C61" s="16" t="s">
        <v>46</v>
      </c>
      <c r="D61" s="77">
        <v>5</v>
      </c>
      <c r="E61" s="57"/>
      <c r="F61" s="97"/>
    </row>
    <row r="62" spans="3:7" x14ac:dyDescent="0.25">
      <c r="C62" s="16" t="s">
        <v>47</v>
      </c>
      <c r="D62" s="77">
        <v>0</v>
      </c>
      <c r="E62" s="57"/>
      <c r="F62" s="97"/>
    </row>
    <row r="63" spans="3:7" x14ac:dyDescent="0.25">
      <c r="C63" s="16" t="s">
        <v>9</v>
      </c>
      <c r="D63" s="78">
        <v>0</v>
      </c>
      <c r="E63" s="58"/>
      <c r="F63" s="97"/>
    </row>
    <row r="64" spans="3:7" x14ac:dyDescent="0.25">
      <c r="F64" s="94"/>
    </row>
    <row r="65" spans="3:8" x14ac:dyDescent="0.25">
      <c r="C65" s="48" t="s">
        <v>49</v>
      </c>
      <c r="D65" s="48"/>
      <c r="E65" s="48"/>
      <c r="F65" s="98"/>
      <c r="G65" s="48"/>
      <c r="H65" s="48"/>
    </row>
    <row r="66" spans="3:8" x14ac:dyDescent="0.25">
      <c r="C66" s="2"/>
      <c r="D66" s="2"/>
      <c r="F66" s="94"/>
    </row>
    <row r="67" spans="3:8" x14ac:dyDescent="0.25">
      <c r="C67" s="2" t="str">
        <f>'Scoring Criteria'!C33</f>
        <v>Income growth</v>
      </c>
      <c r="D67" s="2"/>
      <c r="F67" s="94"/>
    </row>
    <row r="68" spans="3:8" s="2" customFormat="1" ht="15.75" thickBot="1" x14ac:dyDescent="0.3">
      <c r="C68" s="11"/>
      <c r="D68" s="10" t="s">
        <v>64</v>
      </c>
      <c r="E68" s="10" t="s">
        <v>63</v>
      </c>
      <c r="F68" s="94"/>
    </row>
    <row r="69" spans="3:8" ht="15.75" thickBot="1" x14ac:dyDescent="0.3">
      <c r="C69" s="9" t="s">
        <v>53</v>
      </c>
      <c r="D69" s="73">
        <v>20</v>
      </c>
      <c r="E69" s="92">
        <v>15</v>
      </c>
      <c r="F69" s="93">
        <f>('Scoring Tool'!E69/'Scoring Tool'!D69)*Weightings!D12</f>
        <v>7.5000000000000011E-2</v>
      </c>
    </row>
    <row r="70" spans="3:8" x14ac:dyDescent="0.25">
      <c r="C70" s="19" t="s">
        <v>54</v>
      </c>
      <c r="D70" s="74">
        <v>15</v>
      </c>
      <c r="E70" s="54"/>
      <c r="F70" s="94"/>
    </row>
    <row r="71" spans="3:8" x14ac:dyDescent="0.25">
      <c r="C71" s="17" t="s">
        <v>58</v>
      </c>
      <c r="D71" s="75">
        <v>5</v>
      </c>
      <c r="E71" s="55"/>
      <c r="F71" s="94"/>
    </row>
    <row r="72" spans="3:8" x14ac:dyDescent="0.25">
      <c r="F72" s="94"/>
    </row>
    <row r="73" spans="3:8" x14ac:dyDescent="0.25">
      <c r="C73" s="2" t="str">
        <f>'Scoring Criteria'!C34</f>
        <v>Cost to income ratio (annual)</v>
      </c>
      <c r="D73" s="2"/>
      <c r="F73" s="94"/>
    </row>
    <row r="74" spans="3:8" s="2" customFormat="1" ht="15.75" thickBot="1" x14ac:dyDescent="0.3">
      <c r="C74" s="11"/>
      <c r="D74" s="10" t="s">
        <v>64</v>
      </c>
      <c r="E74" s="10" t="s">
        <v>63</v>
      </c>
      <c r="F74" s="95"/>
    </row>
    <row r="75" spans="3:8" ht="15.75" thickBot="1" x14ac:dyDescent="0.3">
      <c r="C75" s="9" t="s">
        <v>50</v>
      </c>
      <c r="D75" s="73">
        <v>20</v>
      </c>
      <c r="E75" s="92">
        <v>15</v>
      </c>
      <c r="F75" s="93">
        <f>('Scoring Tool'!E75/'Scoring Tool'!D75)*Weightings!D13</f>
        <v>7.5000000000000011E-2</v>
      </c>
    </row>
    <row r="76" spans="3:8" x14ac:dyDescent="0.25">
      <c r="C76" s="19" t="s">
        <v>51</v>
      </c>
      <c r="D76" s="79">
        <v>15</v>
      </c>
      <c r="E76" s="59"/>
    </row>
    <row r="77" spans="3:8" x14ac:dyDescent="0.25">
      <c r="C77" s="61" t="s">
        <v>52</v>
      </c>
      <c r="D77" s="80">
        <v>5</v>
      </c>
      <c r="E77" s="62"/>
    </row>
    <row r="78" spans="3:8" x14ac:dyDescent="0.25"/>
    <row r="79" spans="3:8" x14ac:dyDescent="0.25">
      <c r="G79" s="83"/>
    </row>
    <row r="80" spans="3:8" x14ac:dyDescent="0.25">
      <c r="C80" s="68" t="s">
        <v>60</v>
      </c>
      <c r="D80" s="69"/>
      <c r="E80" s="69"/>
      <c r="F80" s="69"/>
      <c r="G80" s="6"/>
    </row>
    <row r="81" spans="3:7" ht="15.75" thickBot="1" x14ac:dyDescent="0.3">
      <c r="C81" s="2"/>
      <c r="D81" s="2" t="s">
        <v>67</v>
      </c>
      <c r="E81" s="2" t="s">
        <v>66</v>
      </c>
      <c r="G81" s="6"/>
    </row>
    <row r="82" spans="3:7" x14ac:dyDescent="0.25">
      <c r="C82" s="42" t="s">
        <v>61</v>
      </c>
      <c r="D82" s="84">
        <v>1</v>
      </c>
      <c r="E82" s="85">
        <v>0.8</v>
      </c>
    </row>
    <row r="83" spans="3:7" x14ac:dyDescent="0.25">
      <c r="C83" s="43" t="s">
        <v>62</v>
      </c>
      <c r="D83" s="86">
        <v>0.79</v>
      </c>
      <c r="E83" s="87">
        <v>0.41</v>
      </c>
    </row>
    <row r="84" spans="3:7" ht="15.75" thickBot="1" x14ac:dyDescent="0.3">
      <c r="C84" s="44" t="s">
        <v>74</v>
      </c>
      <c r="D84" s="88">
        <v>0.4</v>
      </c>
      <c r="E84" s="89">
        <v>0</v>
      </c>
    </row>
    <row r="85" spans="3:7" x14ac:dyDescent="0.25"/>
    <row r="86" spans="3:7" s="2" customFormat="1" x14ac:dyDescent="0.25">
      <c r="C86" s="51" t="s">
        <v>75</v>
      </c>
      <c r="D86" s="36"/>
      <c r="E86" s="90">
        <f>D82</f>
        <v>1</v>
      </c>
      <c r="F86"/>
    </row>
    <row r="87" spans="3:7" s="2" customFormat="1" x14ac:dyDescent="0.25">
      <c r="C87" s="52" t="s">
        <v>76</v>
      </c>
      <c r="D87" s="37"/>
      <c r="E87" s="91">
        <f>E84</f>
        <v>0</v>
      </c>
      <c r="F87"/>
    </row>
    <row r="88" spans="3:7" s="2" customFormat="1" x14ac:dyDescent="0.25">
      <c r="C88" s="52" t="s">
        <v>93</v>
      </c>
      <c r="D88" s="37"/>
      <c r="E88" s="91">
        <f>E83</f>
        <v>0.41</v>
      </c>
      <c r="F88"/>
    </row>
    <row r="89" spans="3:7" s="2" customFormat="1" x14ac:dyDescent="0.25">
      <c r="C89" s="32" t="s">
        <v>59</v>
      </c>
      <c r="E89" s="91">
        <f>SUM(F19,F24,F30,F36,F41,F46,F52,F58,F69,F75)</f>
        <v>0.67499999999999982</v>
      </c>
      <c r="F89" s="82"/>
      <c r="G89" s="66"/>
    </row>
    <row r="90" spans="3:7" s="2" customFormat="1" x14ac:dyDescent="0.25">
      <c r="C90" s="32" t="s">
        <v>10</v>
      </c>
      <c r="E90" s="67" t="str">
        <f>IF(AND(E89&gt;=E82,E89&lt;=D82),$C$82,(IF(AND(E89&gt;=E83,E89&lt;=D83),$C$83,(IF(AND(E89&gt;=E84,E89&lt;=D84),$C$84,)))))</f>
        <v>Medium risk</v>
      </c>
      <c r="F90"/>
    </row>
    <row r="91" spans="3:7" s="2" customFormat="1" x14ac:dyDescent="0.25">
      <c r="C91" s="33" t="s">
        <v>11</v>
      </c>
      <c r="D91" s="34"/>
      <c r="E91" s="35" t="str">
        <f>IF(E89&gt;=E88,"Accept","Reject")</f>
        <v>Accept</v>
      </c>
      <c r="F91"/>
    </row>
    <row r="92" spans="3:7" x14ac:dyDescent="0.25"/>
    <row r="93" spans="3:7" x14ac:dyDescent="0.25">
      <c r="C93" s="2"/>
    </row>
    <row r="94" spans="3:7" x14ac:dyDescent="0.25"/>
    <row r="95" spans="3:7" x14ac:dyDescent="0.25"/>
    <row r="96" spans="3:7" x14ac:dyDescent="0.25"/>
    <row r="97" x14ac:dyDescent="0.25"/>
    <row r="98" x14ac:dyDescent="0.25"/>
    <row r="99" x14ac:dyDescent="0.25"/>
    <row r="100" x14ac:dyDescent="0.25"/>
    <row r="101" x14ac:dyDescent="0.25"/>
    <row r="102" x14ac:dyDescent="0.25"/>
    <row r="103" x14ac:dyDescent="0.25"/>
    <row r="104" x14ac:dyDescent="0.25"/>
    <row r="105" x14ac:dyDescent="0.25"/>
    <row r="106" x14ac:dyDescent="0.25"/>
    <row r="107" x14ac:dyDescent="0.25"/>
    <row r="108" x14ac:dyDescent="0.25"/>
    <row r="109" x14ac:dyDescent="0.25"/>
    <row r="110" x14ac:dyDescent="0.25"/>
    <row r="111" x14ac:dyDescent="0.25"/>
    <row r="112" x14ac:dyDescent="0.25"/>
    <row r="113" x14ac:dyDescent="0.25"/>
    <row r="114" x14ac:dyDescent="0.25"/>
    <row r="115" x14ac:dyDescent="0.25"/>
    <row r="116" x14ac:dyDescent="0.25"/>
  </sheetData>
  <conditionalFormatting sqref="E90">
    <cfRule type="cellIs" dxfId="2" priority="1" operator="equal">
      <formula>$C$84</formula>
    </cfRule>
    <cfRule type="cellIs" dxfId="1" priority="2" operator="equal">
      <formula>$C$83</formula>
    </cfRule>
    <cfRule type="cellIs" dxfId="0" priority="3" operator="equal">
      <formula>$C$82</formula>
    </cfRule>
  </conditionalFormatting>
  <dataValidations count="10">
    <dataValidation type="list" allowBlank="1" showInputMessage="1" showErrorMessage="1" sqref="E19" xr:uid="{C5498FFF-D57C-48F1-86EA-6DE26EE8D3D6}">
      <formula1>$D$19:$D$20</formula1>
    </dataValidation>
    <dataValidation type="list" allowBlank="1" showInputMessage="1" showErrorMessage="1" sqref="E24" xr:uid="{D8797859-6E1B-41E3-8286-E2548420D313}">
      <formula1>$D$24:$D$26</formula1>
    </dataValidation>
    <dataValidation type="list" allowBlank="1" showInputMessage="1" showErrorMessage="1" sqref="E30" xr:uid="{F9A63D38-AF22-4625-A631-1C46038A3647}">
      <formula1>$D$30:$D$31</formula1>
    </dataValidation>
    <dataValidation type="list" allowBlank="1" showInputMessage="1" showErrorMessage="1" sqref="E36" xr:uid="{292F83EB-FC5D-4050-8736-EC5FCF95E408}">
      <formula1>$D$36:$D$37</formula1>
    </dataValidation>
    <dataValidation type="list" allowBlank="1" showInputMessage="1" showErrorMessage="1" sqref="E41" xr:uid="{44E698A9-F425-4DDA-B0CB-05E5BBA4A8B2}">
      <formula1>$D$41:$D$42</formula1>
    </dataValidation>
    <dataValidation type="list" allowBlank="1" showInputMessage="1" showErrorMessage="1" sqref="E47 E46" xr:uid="{2F498135-BC45-4731-BBC4-D142115EE72A}">
      <formula1>$D$46:$D$48</formula1>
    </dataValidation>
    <dataValidation type="list" allowBlank="1" showInputMessage="1" showErrorMessage="1" sqref="E52" xr:uid="{24E96E9D-3F19-441F-820A-5A5C2AF1E0BD}">
      <formula1>$D$52:$D$54</formula1>
    </dataValidation>
    <dataValidation type="list" allowBlank="1" showInputMessage="1" showErrorMessage="1" sqref="E58" xr:uid="{77BDE905-8B73-462D-95F9-C8B4D213F2D7}">
      <formula1>$D$58:$D$63</formula1>
    </dataValidation>
    <dataValidation type="list" allowBlank="1" showInputMessage="1" showErrorMessage="1" sqref="E69" xr:uid="{76ADFCFE-753B-4594-BFB9-5FB478EFB928}">
      <formula1>$D$69:$D$71</formula1>
    </dataValidation>
    <dataValidation type="list" allowBlank="1" showInputMessage="1" showErrorMessage="1" sqref="E75" xr:uid="{73FF140A-3356-4285-86EF-6DAE514A6544}">
      <formula1>$D$75:$D$77</formula1>
    </dataValidation>
  </dataValidations>
  <pageMargins left="0.7" right="0.7" top="0.75" bottom="0.75" header="0.3" footer="0.3"/>
  <pageSetup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C1E58-4179-4646-9F7A-76432B783063}">
  <sheetPr>
    <tabColor theme="8"/>
  </sheetPr>
  <dimension ref="B1:H17"/>
  <sheetViews>
    <sheetView showGridLines="0" workbookViewId="0">
      <selection activeCell="J7" sqref="J7"/>
    </sheetView>
  </sheetViews>
  <sheetFormatPr defaultRowHeight="15" x14ac:dyDescent="0.25"/>
  <cols>
    <col min="2" max="2" width="9.42578125" bestFit="1" customWidth="1"/>
    <col min="3" max="3" width="20.5703125" customWidth="1"/>
    <col min="4" max="4" width="9.42578125" bestFit="1" customWidth="1"/>
    <col min="5" max="5" width="23.85546875" customWidth="1"/>
    <col min="7" max="7" width="26.28515625" customWidth="1"/>
    <col min="8" max="8" width="40.42578125" bestFit="1" customWidth="1"/>
  </cols>
  <sheetData>
    <row r="1" spans="2:8" ht="15.75" thickBot="1" x14ac:dyDescent="0.3"/>
    <row r="2" spans="2:8" s="4" customFormat="1" ht="15.75" thickBot="1" x14ac:dyDescent="0.3">
      <c r="B2" s="145" t="s">
        <v>96</v>
      </c>
      <c r="C2" s="146"/>
      <c r="D2" s="147" t="s">
        <v>97</v>
      </c>
      <c r="E2" s="146"/>
      <c r="F2" s="145" t="s">
        <v>98</v>
      </c>
      <c r="G2" s="146"/>
      <c r="H2" s="104" t="s">
        <v>99</v>
      </c>
    </row>
    <row r="3" spans="2:8" ht="15.75" thickBot="1" x14ac:dyDescent="0.3">
      <c r="B3" s="105" t="s">
        <v>100</v>
      </c>
      <c r="C3" s="119" t="s">
        <v>101</v>
      </c>
      <c r="D3" s="106" t="s">
        <v>102</v>
      </c>
      <c r="E3" s="107" t="s">
        <v>103</v>
      </c>
      <c r="F3" s="148" t="s">
        <v>104</v>
      </c>
      <c r="G3" s="148" t="s">
        <v>105</v>
      </c>
      <c r="H3" s="142" t="s">
        <v>103</v>
      </c>
    </row>
    <row r="4" spans="2:8" ht="15.75" thickBot="1" x14ac:dyDescent="0.3">
      <c r="B4" s="108" t="s">
        <v>106</v>
      </c>
      <c r="C4" s="120" t="s">
        <v>101</v>
      </c>
      <c r="D4" s="101" t="s">
        <v>107</v>
      </c>
      <c r="E4" s="102" t="s">
        <v>103</v>
      </c>
      <c r="F4" s="149"/>
      <c r="G4" s="149"/>
      <c r="H4" s="143"/>
    </row>
    <row r="5" spans="2:8" ht="15.75" thickBot="1" x14ac:dyDescent="0.3">
      <c r="B5" s="109"/>
      <c r="C5" s="121"/>
      <c r="D5" s="101" t="s">
        <v>109</v>
      </c>
      <c r="E5" s="102" t="s">
        <v>103</v>
      </c>
      <c r="F5" s="150"/>
      <c r="G5" s="150"/>
      <c r="H5" s="144"/>
    </row>
    <row r="6" spans="2:8" ht="15.75" thickBot="1" x14ac:dyDescent="0.3">
      <c r="B6" s="110" t="s">
        <v>108</v>
      </c>
      <c r="C6" s="122" t="s">
        <v>61</v>
      </c>
      <c r="D6" s="111" t="s">
        <v>110</v>
      </c>
      <c r="E6" s="112" t="s">
        <v>61</v>
      </c>
      <c r="F6" s="154" t="s">
        <v>111</v>
      </c>
      <c r="G6" s="154" t="s">
        <v>112</v>
      </c>
      <c r="H6" s="151" t="s">
        <v>61</v>
      </c>
    </row>
    <row r="7" spans="2:8" ht="15.75" thickBot="1" x14ac:dyDescent="0.3">
      <c r="B7" s="113"/>
      <c r="C7" s="123" t="s">
        <v>61</v>
      </c>
      <c r="D7" s="99" t="s">
        <v>115</v>
      </c>
      <c r="E7" s="100" t="s">
        <v>61</v>
      </c>
      <c r="F7" s="155"/>
      <c r="G7" s="155"/>
      <c r="H7" s="152"/>
    </row>
    <row r="8" spans="2:8" ht="15.75" thickBot="1" x14ac:dyDescent="0.3">
      <c r="B8" s="114"/>
      <c r="C8" s="124"/>
      <c r="D8" s="99" t="s">
        <v>116</v>
      </c>
      <c r="E8" s="100" t="s">
        <v>61</v>
      </c>
      <c r="F8" s="156"/>
      <c r="G8" s="156"/>
      <c r="H8" s="153"/>
    </row>
    <row r="9" spans="2:8" ht="15.75" thickBot="1" x14ac:dyDescent="0.3">
      <c r="B9" s="105" t="s">
        <v>113</v>
      </c>
      <c r="C9" s="119" t="s">
        <v>114</v>
      </c>
      <c r="D9" s="106" t="s">
        <v>118</v>
      </c>
      <c r="E9" s="107" t="s">
        <v>119</v>
      </c>
      <c r="F9" s="148" t="s">
        <v>120</v>
      </c>
      <c r="G9" s="148" t="s">
        <v>121</v>
      </c>
      <c r="H9" s="142" t="s">
        <v>114</v>
      </c>
    </row>
    <row r="10" spans="2:8" ht="15.75" thickBot="1" x14ac:dyDescent="0.3">
      <c r="B10" s="108"/>
      <c r="C10" s="120" t="s">
        <v>114</v>
      </c>
      <c r="D10" s="101" t="s">
        <v>124</v>
      </c>
      <c r="E10" s="102" t="s">
        <v>119</v>
      </c>
      <c r="F10" s="149"/>
      <c r="G10" s="149"/>
      <c r="H10" s="143"/>
    </row>
    <row r="11" spans="2:8" ht="15.75" thickBot="1" x14ac:dyDescent="0.3">
      <c r="B11" s="109"/>
      <c r="C11" s="121"/>
      <c r="D11" s="101" t="s">
        <v>127</v>
      </c>
      <c r="E11" s="102" t="s">
        <v>119</v>
      </c>
      <c r="F11" s="150"/>
      <c r="G11" s="150"/>
      <c r="H11" s="144"/>
    </row>
    <row r="12" spans="2:8" ht="15.75" thickBot="1" x14ac:dyDescent="0.3">
      <c r="B12" s="110" t="s">
        <v>29</v>
      </c>
      <c r="C12" s="122" t="s">
        <v>117</v>
      </c>
      <c r="D12" s="111" t="s">
        <v>128</v>
      </c>
      <c r="E12" s="112" t="s">
        <v>117</v>
      </c>
      <c r="F12" s="154" t="s">
        <v>129</v>
      </c>
      <c r="G12" s="154" t="s">
        <v>2</v>
      </c>
      <c r="H12" s="151" t="s">
        <v>117</v>
      </c>
    </row>
    <row r="13" spans="2:8" ht="15.75" thickBot="1" x14ac:dyDescent="0.3">
      <c r="B13" s="115"/>
      <c r="C13" s="123"/>
      <c r="D13" s="99" t="s">
        <v>130</v>
      </c>
      <c r="E13" s="100" t="s">
        <v>117</v>
      </c>
      <c r="F13" s="155"/>
      <c r="G13" s="155"/>
      <c r="H13" s="152"/>
    </row>
    <row r="14" spans="2:8" ht="15.75" thickBot="1" x14ac:dyDescent="0.3">
      <c r="B14" s="116"/>
      <c r="C14" s="125"/>
      <c r="D14" s="99" t="s">
        <v>131</v>
      </c>
      <c r="E14" s="100" t="s">
        <v>117</v>
      </c>
      <c r="F14" s="156"/>
      <c r="G14" s="156"/>
      <c r="H14" s="153"/>
    </row>
    <row r="15" spans="2:8" ht="15.75" thickBot="1" x14ac:dyDescent="0.3">
      <c r="B15" s="105" t="s">
        <v>122</v>
      </c>
      <c r="C15" s="119" t="s">
        <v>123</v>
      </c>
      <c r="D15" s="106" t="s">
        <v>132</v>
      </c>
      <c r="E15" s="107" t="s">
        <v>133</v>
      </c>
      <c r="F15" s="148" t="s">
        <v>134</v>
      </c>
      <c r="G15" s="148" t="s">
        <v>135</v>
      </c>
      <c r="H15" s="142" t="s">
        <v>133</v>
      </c>
    </row>
    <row r="16" spans="2:8" ht="15.75" thickBot="1" x14ac:dyDescent="0.3">
      <c r="B16" s="117"/>
      <c r="C16" s="120"/>
      <c r="D16" s="101" t="s">
        <v>136</v>
      </c>
      <c r="E16" s="102" t="s">
        <v>133</v>
      </c>
      <c r="F16" s="149"/>
      <c r="G16" s="149"/>
      <c r="H16" s="143"/>
    </row>
    <row r="17" spans="2:8" ht="15.75" thickBot="1" x14ac:dyDescent="0.3">
      <c r="B17" s="118" t="s">
        <v>125</v>
      </c>
      <c r="C17" s="126" t="s">
        <v>126</v>
      </c>
      <c r="D17" s="101">
        <v>250</v>
      </c>
      <c r="E17" s="102" t="s">
        <v>133</v>
      </c>
      <c r="F17" s="150"/>
      <c r="G17" s="150"/>
      <c r="H17" s="144"/>
    </row>
  </sheetData>
  <mergeCells count="18">
    <mergeCell ref="F15:F17"/>
    <mergeCell ref="G15:G17"/>
    <mergeCell ref="H6:H8"/>
    <mergeCell ref="H9:H11"/>
    <mergeCell ref="H12:H14"/>
    <mergeCell ref="H15:H17"/>
    <mergeCell ref="F6:F8"/>
    <mergeCell ref="G6:G8"/>
    <mergeCell ref="F9:F11"/>
    <mergeCell ref="G9:G11"/>
    <mergeCell ref="F12:F14"/>
    <mergeCell ref="G12:G14"/>
    <mergeCell ref="H3:H5"/>
    <mergeCell ref="B2:C2"/>
    <mergeCell ref="D2:E2"/>
    <mergeCell ref="F2:G2"/>
    <mergeCell ref="F3:F5"/>
    <mergeCell ref="G3:G5"/>
  </mergeCells>
  <pageMargins left="0.7" right="0.7" top="0.75" bottom="0.75" header="0.3" footer="0.3"/>
  <pageSetup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85fd050-ea86-4a27-aa36-f0dcb78fcbc2" xsi:nil="true"/>
    <lcf76f155ced4ddcb4097134ff3c332f xmlns="045ea235-e5af-4348-bfad-f6bb117afb1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1833D4345E7B248BF92D723CC539564" ma:contentTypeVersion="18" ma:contentTypeDescription="Create a new document." ma:contentTypeScope="" ma:versionID="0e4b4681431c75b24fd34b1c22f55c21">
  <xsd:schema xmlns:xsd="http://www.w3.org/2001/XMLSchema" xmlns:xs="http://www.w3.org/2001/XMLSchema" xmlns:p="http://schemas.microsoft.com/office/2006/metadata/properties" xmlns:ns2="685fd050-ea86-4a27-aa36-f0dcb78fcbc2" xmlns:ns3="045ea235-e5af-4348-bfad-f6bb117afb1d" targetNamespace="http://schemas.microsoft.com/office/2006/metadata/properties" ma:root="true" ma:fieldsID="cb6ac25ed26e1108eddf379ccc26e38b" ns2:_="" ns3:_="">
    <xsd:import namespace="685fd050-ea86-4a27-aa36-f0dcb78fcbc2"/>
    <xsd:import namespace="045ea235-e5af-4348-bfad-f6bb117afb1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lcf76f155ced4ddcb4097134ff3c332f" minOccurs="0"/>
                <xsd:element ref="ns2:TaxCatchAll" minOccurs="0"/>
                <xsd:element ref="ns3:MediaServiceLocation"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5fd050-ea86-4a27-aa36-f0dcb78fcbc2"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0c114e3f-8ebe-4e58-bf53-34fae0f52efb}" ma:internalName="TaxCatchAll" ma:showField="CatchAllData" ma:web="685fd050-ea86-4a27-aa36-f0dcb78fcbc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45ea235-e5af-4348-bfad-f6bb117afb1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f595fba6-4d69-4431-b755-7dd274220767"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8A11272-E23E-48AC-BD8F-D42A7AA4272B}">
  <ds:schemaRefs>
    <ds:schemaRef ds:uri="http://schemas.microsoft.com/office/2006/metadata/properties"/>
    <ds:schemaRef ds:uri="http://schemas.microsoft.com/office/infopath/2007/PartnerControls"/>
    <ds:schemaRef ds:uri="5b2ecc26-2a84-4f7b-a64d-86a7625e2e9c"/>
    <ds:schemaRef ds:uri="1b4bad3d-ad58-4a7e-8c98-2116a8c6e3db"/>
    <ds:schemaRef ds:uri="685fd050-ea86-4a27-aa36-f0dcb78fcbc2"/>
    <ds:schemaRef ds:uri="045ea235-e5af-4348-bfad-f6bb117afb1d"/>
  </ds:schemaRefs>
</ds:datastoreItem>
</file>

<file path=customXml/itemProps2.xml><?xml version="1.0" encoding="utf-8"?>
<ds:datastoreItem xmlns:ds="http://schemas.openxmlformats.org/officeDocument/2006/customXml" ds:itemID="{B130C297-DBF4-481D-844E-18A135B4CE1F}">
  <ds:schemaRefs>
    <ds:schemaRef ds:uri="http://schemas.microsoft.com/sharepoint/v3/contenttype/forms"/>
  </ds:schemaRefs>
</ds:datastoreItem>
</file>

<file path=customXml/itemProps3.xml><?xml version="1.0" encoding="utf-8"?>
<ds:datastoreItem xmlns:ds="http://schemas.openxmlformats.org/officeDocument/2006/customXml" ds:itemID="{07FC10EB-9679-4543-B779-9ACA3083F0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5fd050-ea86-4a27-aa36-f0dcb78fcbc2"/>
    <ds:schemaRef ds:uri="045ea235-e5af-4348-bfad-f6bb117afb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Cover</vt:lpstr>
      <vt:lpstr>Scoring Criteria</vt:lpstr>
      <vt:lpstr>Weightings</vt:lpstr>
      <vt:lpstr>Scoring Tool</vt:lpstr>
      <vt:lpstr>CRB scores standardization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2024-12-04T09:02:12Z</dcterms:created>
  <dcterms:modified xsi:type="dcterms:W3CDTF">2025-01-16T09:59:59Z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0x01010021833D4345E7B248BF92D723CC539564</vt:lpwstr>
  </property>
  <property fmtid="{D5CDD505-2E9C-101B-9397-08002B2CF9AE}" pid="3" name="MediaServiceImageTags">
    <vt:lpwstr/>
  </property>
  <property fmtid="{D5CDD505-2E9C-101B-9397-08002B2CF9AE}" pid="4" name="MSIP_Label_e6ced21e-27ff-431c-8fa9-8c102ffb3e37_Enabled">
    <vt:lpwstr>true</vt:lpwstr>
  </property>
  <property fmtid="{D5CDD505-2E9C-101B-9397-08002B2CF9AE}" pid="5" name="MSIP_Label_e6ced21e-27ff-431c-8fa9-8c102ffb3e37_SetDate">
    <vt:lpwstr>2025-01-16T09:59:59Z</vt:lpwstr>
  </property>
  <property fmtid="{D5CDD505-2E9C-101B-9397-08002B2CF9AE}" pid="6" name="MSIP_Label_e6ced21e-27ff-431c-8fa9-8c102ffb3e37_Method">
    <vt:lpwstr>Standard</vt:lpwstr>
  </property>
  <property fmtid="{D5CDD505-2E9C-101B-9397-08002B2CF9AE}" pid="7" name="MSIP_Label_e6ced21e-27ff-431c-8fa9-8c102ffb3e37_Name">
    <vt:lpwstr>defa4170-0d19-0005-0004-bc88714345d2</vt:lpwstr>
  </property>
  <property fmtid="{D5CDD505-2E9C-101B-9397-08002B2CF9AE}" pid="8" name="MSIP_Label_e6ced21e-27ff-431c-8fa9-8c102ffb3e37_SiteId">
    <vt:lpwstr>7d05adbd-7ce1-4932-ab68-1517555f53c2</vt:lpwstr>
  </property>
  <property fmtid="{D5CDD505-2E9C-101B-9397-08002B2CF9AE}" pid="9" name="MSIP_Label_e6ced21e-27ff-431c-8fa9-8c102ffb3e37_ActionId">
    <vt:lpwstr>9f83c205-f195-4b9a-abb7-94fa2727c643</vt:lpwstr>
  </property>
  <property fmtid="{D5CDD505-2E9C-101B-9397-08002B2CF9AE}" pid="10" name="MSIP_Label_e6ced21e-27ff-431c-8fa9-8c102ffb3e37_ContentBits">
    <vt:lpwstr>0</vt:lpwstr>
  </property>
</Properties>
</file>